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5" yWindow="15" windowWidth="2415" windowHeight="1275" tabRatio="894" firstSheet="5" activeTab="5"/>
  </bookViews>
  <sheets>
    <sheet name="п1т1 гл адм дох" sheetId="17" state="hidden" r:id="rId1"/>
    <sheet name="п.1 т.1 гл.адм.дох" sheetId="18" state="hidden" r:id="rId2"/>
    <sheet name="п1.т2. гл.адм.без.пос." sheetId="19" state="hidden" r:id="rId3"/>
    <sheet name="п.2 гл.адм.ист.деф" sheetId="20" state="hidden" r:id="rId4"/>
    <sheet name="п.1 расп.дох.меж.бюд." sheetId="27" state="hidden" r:id="rId5"/>
    <sheet name="п2 расп.бюд.ассиг.по разделам" sheetId="7" r:id="rId6"/>
    <sheet name="п3. расп.бюд.ассиг по целевым" sheetId="8" r:id="rId7"/>
    <sheet name="п.4 вед.стр" sheetId="9" r:id="rId8"/>
    <sheet name="п.5 ИФДБ" sheetId="23" r:id="rId9"/>
    <sheet name="п6 пуб.норм.обяз" sheetId="21" state="hidden" r:id="rId10"/>
    <sheet name="п.7 ИМБТ " sheetId="22" state="hidden" r:id="rId11"/>
    <sheet name="п8 прог.мун.внут.заим" sheetId="24" state="hidden" r:id="rId12"/>
    <sheet name="п.9 МП" sheetId="25" state="hidden" r:id="rId13"/>
    <sheet name="доходы" sheetId="15" r:id="rId14"/>
  </sheets>
  <definedNames>
    <definedName name="_xlnm._FilterDatabase" localSheetId="1" hidden="1">'п.1 т.1 гл.адм.дох'!$A$10:$C$13</definedName>
    <definedName name="_xlnm._FilterDatabase" localSheetId="2" hidden="1">'п1.т2. гл.адм.без.пос.'!#REF!</definedName>
    <definedName name="_xlnm._FilterDatabase" localSheetId="5" hidden="1">'п2 расп.бюд.ассиг.по разделам'!$N$12:$Z$183</definedName>
    <definedName name="Date" localSheetId="4">#REF!</definedName>
    <definedName name="Date" localSheetId="8">#REF!</definedName>
    <definedName name="Date">#REF!</definedName>
    <definedName name="Dohod" localSheetId="4">#REF!</definedName>
    <definedName name="Dohod" localSheetId="8">#REF!</definedName>
    <definedName name="Dohod">#REF!</definedName>
    <definedName name="ghs" localSheetId="4">#REF!</definedName>
    <definedName name="ghs" localSheetId="8">#REF!</definedName>
    <definedName name="ghs">#REF!</definedName>
    <definedName name="Table" localSheetId="8">#REF!</definedName>
    <definedName name="Table">#REF!</definedName>
    <definedName name="Table1" localSheetId="8">#REF!</definedName>
    <definedName name="Table1">#REF!</definedName>
    <definedName name="Table2" localSheetId="4">#REF!</definedName>
    <definedName name="Table2" localSheetId="8">'п.5 ИФДБ'!#REF!</definedName>
    <definedName name="Table2">#REF!</definedName>
    <definedName name="Table3" localSheetId="8">#REF!</definedName>
    <definedName name="Table3">#REF!</definedName>
    <definedName name="Z_0EB075DF_B10A_4CE6_8DFE_CA370098F67C_.wvu.FilterData" localSheetId="1" hidden="1">'п.1 т.1 гл.адм.дох'!$B$7:$B$14</definedName>
    <definedName name="Z_0EB075DF_B10A_4CE6_8DFE_CA370098F67C_.wvu.FilterData" localSheetId="2" hidden="1">'п1.т2. гл.адм.без.пос.'!#REF!</definedName>
    <definedName name="ввавы" localSheetId="4">#REF!</definedName>
    <definedName name="ввавы" localSheetId="8">#REF!</definedName>
    <definedName name="ввавы">#REF!</definedName>
    <definedName name="Глав_бух" localSheetId="4">#REF!</definedName>
    <definedName name="Глав_бух" localSheetId="8">'п.5 ИФДБ'!#REF!</definedName>
    <definedName name="Глав_бух">#REF!</definedName>
    <definedName name="Дата" localSheetId="4">#REF!</definedName>
    <definedName name="Дата" localSheetId="8">#REF!</definedName>
    <definedName name="Дата">#REF!</definedName>
    <definedName name="_xlnm.Print_Titles" localSheetId="12">'п.9 МП'!$L:$T,'п.9 МП'!$6:$7</definedName>
    <definedName name="_xlnm.Print_Titles" localSheetId="0">'п1т1 гл адм дох'!$9:$10</definedName>
    <definedName name="_xlnm.Print_Titles" localSheetId="5">'п2 расп.бюд.ассиг.по разделам'!$13:$15</definedName>
    <definedName name="_xlnm.Print_Titles" localSheetId="6">'п3. расп.бюд.ассиг по целевым'!$13:$15</definedName>
    <definedName name="Наим_бюджета" localSheetId="4">#REF!</definedName>
    <definedName name="Наим_бюджета" localSheetId="8">#REF!</definedName>
    <definedName name="Наим_бюджета">#REF!</definedName>
    <definedName name="_xlnm.Print_Area" localSheetId="3">'п.2 гл.адм.ист.деф'!$A$1:$C$25</definedName>
    <definedName name="_xlnm.Print_Area" localSheetId="7">'п.4 вед.стр'!$A$1:$Z$181</definedName>
    <definedName name="_xlnm.Print_Area" localSheetId="10">'п.7 ИМБТ '!$A$1:$E$37</definedName>
    <definedName name="_xlnm.Print_Area" localSheetId="2">'п1.т2. гл.адм.без.пос.'!$A$1:$C$24</definedName>
    <definedName name="_xlnm.Print_Area" localSheetId="5">'п2 расп.бюд.ассиг.по разделам'!$A$1:$AB$184</definedName>
    <definedName name="_xlnm.Print_Area" localSheetId="6">'п3. расп.бюд.ассиг по целевым'!$A$1:$V$143</definedName>
    <definedName name="_xlnm.Print_Area" localSheetId="9">'п6 пуб.норм.обяз'!$A$1:$I$33</definedName>
    <definedName name="_xlnm.Print_Area" localSheetId="11">'п8 прог.мун.внут.заим'!$A$1:$H$13</definedName>
    <definedName name="Рук_фин_экон_службы" localSheetId="4">#REF!</definedName>
    <definedName name="Рук_фин_экон_службы" localSheetId="8">'п.5 ИФДБ'!#REF!</definedName>
    <definedName name="Рук_фин_экон_службы">#REF!</definedName>
    <definedName name="Руководитель" localSheetId="4">#REF!</definedName>
    <definedName name="Руководитель" localSheetId="8">'п.5 ИФДБ'!#REF!</definedName>
    <definedName name="Руководитель">#REF!</definedName>
    <definedName name="Таблица_доходов" localSheetId="4">#REF!</definedName>
    <definedName name="Таблица_доходов" localSheetId="8">#REF!</definedName>
    <definedName name="Таблица_доходов">#REF!</definedName>
    <definedName name="Таблица1" localSheetId="8">#REF!</definedName>
    <definedName name="Таблица1">#REF!</definedName>
    <definedName name="Таблица2" localSheetId="8">#REF!</definedName>
    <definedName name="Таблица2">#REF!</definedName>
    <definedName name="Таблица3" localSheetId="4">#REF!</definedName>
    <definedName name="Таблица3" localSheetId="8">'п.5 ИФДБ'!#REF!</definedName>
    <definedName name="Таблица3">#REF!</definedName>
  </definedNames>
  <calcPr calcId="125725"/>
</workbook>
</file>

<file path=xl/calcChain.xml><?xml version="1.0" encoding="utf-8"?>
<calcChain xmlns="http://schemas.openxmlformats.org/spreadsheetml/2006/main">
  <c r="D17" i="15"/>
  <c r="D36" l="1"/>
  <c r="D23"/>
  <c r="D16"/>
  <c r="D13"/>
  <c r="D37"/>
  <c r="D33"/>
  <c r="F31"/>
  <c r="E36"/>
  <c r="E31" s="1"/>
  <c r="D31" l="1"/>
  <c r="D29"/>
  <c r="E28"/>
  <c r="F28"/>
  <c r="D28"/>
  <c r="I10" i="21"/>
  <c r="E19" i="23"/>
  <c r="D19"/>
  <c r="C19"/>
  <c r="D30" i="15"/>
  <c r="D14" i="22"/>
  <c r="E14"/>
  <c r="C14"/>
  <c r="R17" i="25" l="1"/>
  <c r="S17"/>
  <c r="T17"/>
  <c r="Q17"/>
  <c r="H10" i="21"/>
  <c r="G10"/>
  <c r="D7" i="15" l="1"/>
  <c r="F38"/>
  <c r="E38" l="1"/>
  <c r="E30" l="1"/>
  <c r="F30"/>
  <c r="F27"/>
  <c r="E27"/>
  <c r="F26"/>
  <c r="E26"/>
  <c r="F24"/>
  <c r="E24"/>
  <c r="F20"/>
  <c r="E20"/>
  <c r="D20"/>
  <c r="F18"/>
  <c r="E18"/>
  <c r="D18"/>
  <c r="F14"/>
  <c r="E14"/>
  <c r="D14"/>
  <c r="F12"/>
  <c r="E12"/>
  <c r="D12"/>
  <c r="F7"/>
  <c r="E7"/>
  <c r="F5"/>
  <c r="E5"/>
  <c r="E4" l="1"/>
  <c r="F4"/>
  <c r="D5"/>
  <c r="D4" s="1"/>
  <c r="D40" l="1"/>
  <c r="C18" i="23" s="1"/>
  <c r="C17" s="1"/>
  <c r="C16" s="1"/>
  <c r="C20" s="1"/>
  <c r="E40" i="15"/>
  <c r="D18" i="23" s="1"/>
  <c r="D17" s="1"/>
  <c r="D16" s="1"/>
  <c r="D20" s="1"/>
  <c r="F40" i="15"/>
  <c r="E18" i="23" s="1"/>
  <c r="E17" s="1"/>
  <c r="E16" s="1"/>
  <c r="E20" s="1"/>
</calcChain>
</file>

<file path=xl/sharedStrings.xml><?xml version="1.0" encoding="utf-8"?>
<sst xmlns="http://schemas.openxmlformats.org/spreadsheetml/2006/main" count="1915" uniqueCount="391">
  <si>
    <t>Таблица 2</t>
  </si>
  <si>
    <t>приложения 1</t>
  </si>
  <si>
    <t>Перечень и коды главных администраторов безвозмездных поступлений бюджета муниципального образования</t>
  </si>
  <si>
    <t>Код бюджетной классификации Российской Федерации</t>
  </si>
  <si>
    <t>Наименование главного администратора доходов местного бюджета</t>
  </si>
  <si>
    <t>Главный администратор</t>
  </si>
  <si>
    <t>доходы местного бюджета</t>
  </si>
  <si>
    <t>Приложение 1</t>
  </si>
  <si>
    <t>ПЕРЕЧЕНЬ И КОДЫ ГЛАВНЫХ АДМИНИСТРАТОРОВ ДОХОДОВ МЕСТНОГО БЮДЖЕТА</t>
  </si>
  <si>
    <t>Таблица 1</t>
  </si>
  <si>
    <t xml:space="preserve">Главный администратор ИФДБ
</t>
  </si>
  <si>
    <t xml:space="preserve">Источники
финансирования
дефицита бюджета
(ИФДБ)
</t>
  </si>
  <si>
    <t xml:space="preserve">Наименование
главного администратора источников
финансирования дефицита бюджета
</t>
  </si>
  <si>
    <t>руб.</t>
  </si>
  <si>
    <t/>
  </si>
  <si>
    <t>КОСГУ</t>
  </si>
  <si>
    <t>РзПр (подраздел)</t>
  </si>
  <si>
    <t>ВР</t>
  </si>
  <si>
    <t>Наименование</t>
  </si>
  <si>
    <t>РЗ</t>
  </si>
  <si>
    <t>ПР</t>
  </si>
  <si>
    <t>КЦСР</t>
  </si>
  <si>
    <t>КВР</t>
  </si>
  <si>
    <t>Подвид (код)</t>
  </si>
  <si>
    <t>Вид изменений</t>
  </si>
  <si>
    <t>ОБЩЕГОСУДАРСТВЕННЫЕ ВОПРОСЫ</t>
  </si>
  <si>
    <t>0000</t>
  </si>
  <si>
    <t>Приложение 5                                             к решению сессии Совета депутатов Куйбышевского муниципального района  "О бюджете Куйбышевского муниципального района на 2021 год и плановый период 2022 и 2023годов"</t>
  </si>
  <si>
    <t>ГРБС</t>
  </si>
  <si>
    <t>РзПр (раздел)</t>
  </si>
  <si>
    <t>администрация Куйбышевского муниципального района Новосибирской области</t>
  </si>
  <si>
    <t>Функционирование высшего должностного лица субъекта Российской Федерации и муниципального образования</t>
  </si>
  <si>
    <t>0001</t>
  </si>
  <si>
    <t>Приложение 7</t>
  </si>
  <si>
    <t xml:space="preserve">Наименование </t>
  </si>
  <si>
    <t>Код бюджетной классификации</t>
  </si>
  <si>
    <t>Сумма(в рублях)</t>
  </si>
  <si>
    <t>ЦСР</t>
  </si>
  <si>
    <t>Итого</t>
  </si>
  <si>
    <t>Приложение 8</t>
  </si>
  <si>
    <t>в рублях</t>
  </si>
  <si>
    <t>№ п/п</t>
  </si>
  <si>
    <t>Наименование иных межбюджетных трансфертов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</si>
  <si>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</si>
  <si>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</si>
  <si>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</si>
  <si>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</si>
  <si>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Приложение 9</t>
  </si>
  <si>
    <t>(рублей)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</si>
  <si>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</si>
  <si>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</t>
  </si>
  <si>
    <t>сумма</t>
  </si>
  <si>
    <t>3</t>
  </si>
  <si>
    <t>Наименование показателя</t>
  </si>
  <si>
    <t>Объем
привлечения</t>
  </si>
  <si>
    <t>Объем средств, направляемых на погашение</t>
  </si>
  <si>
    <t xml:space="preserve">Объем
привлечения </t>
  </si>
  <si>
    <r>
      <t>Муниципальные внутренние заимствования,</t>
    </r>
    <r>
      <rPr>
        <sz val="12"/>
        <rFont val="Times New Roman"/>
        <family val="1"/>
        <charset val="204"/>
      </rPr>
      <t xml:space="preserve"> 
в том числе:</t>
    </r>
  </si>
  <si>
    <t>Бюджетные кредиты, привлекаемые от других бюджетов бюджетной системы Российской Федерации</t>
  </si>
  <si>
    <t>Кредиты, полученные от кредитных организаций</t>
  </si>
  <si>
    <t>итого</t>
  </si>
  <si>
    <t>№п/п</t>
  </si>
  <si>
    <t>0100079500</t>
  </si>
  <si>
    <t>0300079500</t>
  </si>
  <si>
    <t>Реализация мероприятий в рамках МП "Патриотическое воспитание граждан Куйбышевского района"</t>
  </si>
  <si>
    <t>03.0.00.79500</t>
  </si>
  <si>
    <t>Итого расходов</t>
  </si>
  <si>
    <t>рублей</t>
  </si>
  <si>
    <t>Код ППП</t>
  </si>
  <si>
    <t>Код Бюджетной классификации</t>
  </si>
  <si>
    <t>2022 год</t>
  </si>
  <si>
    <t>2023 год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</si>
  <si>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</si>
  <si>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</si>
  <si>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</si>
  <si>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</si>
  <si>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</si>
  <si>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1 01 02010 01 1000 110</t>
  </si>
  <si>
    <t>НАЛОГИ НА ТОВАРЫ (РАБОТЫ, УСЛУГИ), РЕАЛИЗУЕМЫЕ НА ТЕРРИТОРИИ РОССИЙСКОЙ ФЕДЕРАЦИИ</t>
  </si>
  <si>
    <t>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</si>
  <si>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</si>
  <si>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</si>
  <si>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</si>
  <si>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</si>
  <si>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</si>
  <si>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</si>
  <si>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</si>
  <si>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</si>
  <si>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</si>
  <si>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НАЛОГИ НА СОВОКУПНЫЙ ДОХОД</t>
  </si>
  <si>
    <t>1 05 00000 00 0000 000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</si>
  <si>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</si>
  <si>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1 05 03010 01 1000 110</t>
  </si>
  <si>
    <t>НАЛОГИ НА ИМУЩЕСТВО</t>
  </si>
  <si>
    <t>1 06 00000 00 0000 000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</si>
  <si>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</si>
  <si>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1 06 01030 10 1000 110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</si>
  <si>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</si>
  <si>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</si>
  <si>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</si>
  <si>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1 06 06043 10 1000 110</t>
  </si>
  <si>
    <t>ГОСУДАРСТВЕННАЯ ПОШЛИНА</t>
  </si>
  <si>
    <t>1 08 00000 00 0000 000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</si>
  <si>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</si>
  <si>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</si>
  <si>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</si>
  <si>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</si>
  <si>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</si>
  <si>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1 11 05013 10 0000 120</t>
  </si>
  <si>
    <t>Доходы от сдачи в аренду имущества, составляющего казну сельских поселений (за исключением земельных участков)</t>
  </si>
  <si>
    <t>1 11 05075 10 0000 120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</si>
  <si>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</si>
  <si>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1 11 09045 10 0000 120</t>
  </si>
  <si>
    <t>ДОХОДЫ ОТ ПРОДАЖИ МАТЕРИАЛЬНЫХ И НЕМАТЕРИАЛЬНЫХ АКТИВОВ</t>
  </si>
  <si>
    <t>1 14 00000 00 0000 000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</si>
  <si>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</si>
  <si>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1 14 06013 10 0000 430</t>
  </si>
  <si>
    <t>ШТРАФЫ, САНКЦИИ, ВОЗМЕЩЕНИЕ УЩЕРБА</t>
  </si>
  <si>
    <t>1 16 00000 00 0000 000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</si>
  <si>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</si>
  <si>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1 16 51040 02 0000 140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</si>
  <si>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</si>
  <si>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</si>
  <si>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</si>
  <si>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</si>
  <si>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бюджетам сельских поселений на выравнивание бюджетной обеспеченности</t>
  </si>
  <si>
    <t>2 02 15001 10 0000 150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</si>
  <si>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</si>
  <si>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2 02 35118 10 0000 150</t>
  </si>
  <si>
    <t>Субвенции бюджетам сельских поселений на выполнение передаваемых полномочий субъектов Российской Федерации</t>
  </si>
  <si>
    <t>2 02 30024 10 0000 150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</si>
  <si>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</si>
  <si>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2 02 45160 10 0000 150</t>
  </si>
  <si>
    <t>Прочие субсидии бюджетам сельских поселений</t>
  </si>
  <si>
    <t>2 02 29999 10 0000 150</t>
  </si>
  <si>
    <t>Прочие межбюджетные трансферты, передаваемые бюджетам сельских поселений</t>
  </si>
  <si>
    <t>2 02 49999 10 0000 150</t>
  </si>
  <si>
    <t>ПРОЧИЕ БЕЗВОЗМЕЗДНЫЕ ПОСТУПЛЕНИЯ</t>
  </si>
  <si>
    <t>2 07 00000 00 0000 000</t>
  </si>
  <si>
    <t>Прочие безвозмездные поступления в бюджет сельских поселений</t>
  </si>
  <si>
    <t>2 07 05030 10 0000 150</t>
  </si>
  <si>
    <t>ВСЕГО ДОХОДЫ</t>
  </si>
  <si>
    <t>2024 год</t>
  </si>
  <si>
    <t>Доходы бюджета Мышланского сельсовета Сузунского района Новосибирской области на 2022-2024 годы</t>
  </si>
  <si>
    <t>Сумма на 2022 год</t>
  </si>
  <si>
    <t>Сумма на 2023 год</t>
  </si>
  <si>
    <t>Сумма на 2024 год</t>
  </si>
  <si>
    <t>Непрограммные направления бюджета поселения</t>
  </si>
  <si>
    <t>88.0.00.00000</t>
  </si>
  <si>
    <t>000</t>
  </si>
  <si>
    <t>Глава муниципального образования</t>
  </si>
  <si>
    <t>88.0.00.01021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</si>
  <si>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</si>
  <si>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</si>
  <si>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</si>
  <si>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обеспечение функций аппарата исполнительного органа</t>
  </si>
  <si>
    <t>88.0.00.01041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</si>
  <si>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</si>
  <si>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</si>
  <si>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</si>
  <si>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</si>
  <si>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Расходные обязательства, направленные на  исполнение Федерального Закона от 05.04.2013г №44-ФЗ «О контрактной системе в сфере закупок товаров, работ, услуг для обеспечения государственных и муниципальных нужд»</t>
  </si>
  <si>
    <t>88.0.00.01043</t>
  </si>
  <si>
    <t>Мероприятия, направленные на осуществление полномочий по размещению сведений о муниципальных услугах, оказываемых на территории поселения</t>
  </si>
  <si>
    <t>88.0.00.01044</t>
  </si>
  <si>
    <t>Межбюджетные трансферты</t>
  </si>
  <si>
    <t>Иные межбюджетные трансферты</t>
  </si>
  <si>
    <t>Расходные обязательства, направленные на ведение бухгалтерского учета</t>
  </si>
  <si>
    <t>88.0.00.01045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</si>
  <si>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</si>
  <si>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Мероприятия, направленные на осуществление полномочий контрольно-счетного органа</t>
  </si>
  <si>
    <t>88.0.00.01061</t>
  </si>
  <si>
    <t>Другие общегосударственные вопросы</t>
  </si>
  <si>
    <t>Выполнение других обязательств органа местного самоуправления</t>
  </si>
  <si>
    <t>88.0.00.01132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</si>
  <si>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</si>
  <si>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</si>
  <si>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</si>
  <si>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88.0.00.51180</t>
  </si>
  <si>
    <t>НАЦИОНАЛЬНАЯ БЕЗОПАСНОСТЬ И ПРАВООХРАНИТЕЛЬНАЯ ДЕЯТЕЛЬНОСТЬ</t>
  </si>
  <si>
    <t>Гражданская оборона</t>
  </si>
  <si>
    <t>Участие в предупреждении и ликвидации последствий чрезвычайных ситуаций в границах поселений</t>
  </si>
  <si>
    <t>88.0.00.03092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</si>
  <si>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</si>
  <si>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по обеспечению первичных мер пожарной безопасности  на территории Мышланского сельсовета Сузунского района Новосибирской области на 2022год</t>
  </si>
  <si>
    <t>40.0.00.00000</t>
  </si>
  <si>
    <t>Реализация мероприятий муниципальной программы по обеспечению первичных мер пожарной безопасности  на территории Мышланского сельсовета Сузунского района Новосибирской области на 2022год</t>
  </si>
  <si>
    <t>40.0.00.0310L</t>
  </si>
  <si>
    <t>Мероприятия по пожарной безопасности</t>
  </si>
  <si>
    <t>88.0.00.03101</t>
  </si>
  <si>
    <t>Мероприятия по установке, приобретению и обслуживанию АДПИ</t>
  </si>
  <si>
    <t>88.0.00.03102</t>
  </si>
  <si>
    <t>Другие вопросы в области национальной безопасности и правоохранительной деятельности</t>
  </si>
  <si>
    <t>Муниципальная программа "Комплексные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на 2020-2022 годы"</t>
  </si>
  <si>
    <t>44.0.00.00000</t>
  </si>
  <si>
    <t>Реализация мероприятий муниципальной программы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на 2020-2022 годы»</t>
  </si>
  <si>
    <t>44.0.00.0315L</t>
  </si>
  <si>
    <t>Мероприятия по предупреждению терроризма и экстремизма</t>
  </si>
  <si>
    <t>88.0.00.03141</t>
  </si>
  <si>
    <t>НАЦИОНАЛЬНАЯ ЭКОНОМИКА</t>
  </si>
  <si>
    <t>Дорожное хозяйство (дорожные фонды)</t>
  </si>
  <si>
    <t>Муниципальная программа «Обустройство улично – дорожной сети элементами благоустройства и безопасности дорожного движения  на территории Мышланского сельсовета Сузунского   района Новосибирской области на 2020- 2022гг.»</t>
  </si>
  <si>
    <t>53.0.00.00000</t>
  </si>
  <si>
    <t>Реализация мероприятий муниципальной программы «Обустройство улично – дорожной сети элементами благоустройства и безопасности дорожного движения  на территории Мышланского сельсовета Сузунского района Новосибирской области на 2020- 2022гг.»</t>
  </si>
  <si>
    <t>53.0.00.0409L</t>
  </si>
  <si>
    <t>Расходные обязательства на дорожную деятельность, связанную с автомобильными дорогами местного значения за счет средств дорожного фонда</t>
  </si>
  <si>
    <t>88.0.00.04091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</si>
  <si>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</si>
  <si>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88.0.00.70760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</si>
  <si>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области", в части софинансирования</t>
  </si>
  <si>
    <t>88.0.00.S0760</t>
  </si>
  <si>
    <t>Другие вопросы в области национальной экономики</t>
  </si>
  <si>
    <t>Муниципальная программа развития субъектов малого и среднего предпринимательства на территории Мышланского сельсовета Сузунского района Новосибирской области на 2021-2023 годы</t>
  </si>
  <si>
    <t>45.0.00.00000</t>
  </si>
  <si>
    <t>Реализация мероприятий муниципальной программы развития субъектов малого и среднего предпринимательства на территории Мышланского сельсовета Сузунского района Новосибирской области на 2021-2023 годы</t>
  </si>
  <si>
    <t>45.0.00.0412L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</si>
  <si>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</si>
  <si>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ЖИЛИЩНО-КОММУНАЛЬНОЕ ХОЗЯЙСТВО</t>
  </si>
  <si>
    <t>Жилищное хозяйство</t>
  </si>
  <si>
    <t>Взносы на капитальный ремонт многоквартирных домов, перечисляемые в фонд модернизации ЖКХ</t>
  </si>
  <si>
    <t>88.0.00.05014</t>
  </si>
  <si>
    <t>Благоустройство</t>
  </si>
  <si>
    <t>Муниципальноя программа «Использование и охрана земель Мышланского сельсовета Сузунского района Новосибирской области на 2020-2022 годы»</t>
  </si>
  <si>
    <t>47.0.00.00000</t>
  </si>
  <si>
    <t>Реализация мероприятий муниципальной программы «Использование и охрана земель Мышланского сельсовета Сузунского района Новосибирской области на 2020-2022 годы»</t>
  </si>
  <si>
    <t>47.0.00.0503L</t>
  </si>
  <si>
    <t>Муниципальная программа «Энергосбережение и повышение энергетической эффективности на территории Мышланского сельсовета Сузунского района Новосибирской области на 2021-2023 гг.»</t>
  </si>
  <si>
    <t>52.0.00.00000</t>
  </si>
  <si>
    <t>Реализация мероприятий муниципальной программы «Энергосбережение и повышение энергетической эффективности на территории Мышланского сельсовета Сузунского района Новосибирской области на 2021-2023 гг.»</t>
  </si>
  <si>
    <t>52.0.00.0504L</t>
  </si>
  <si>
    <t>Уличное освещение</t>
  </si>
  <si>
    <t>88.0.00.05031</t>
  </si>
  <si>
    <t>Озеленение</t>
  </si>
  <si>
    <t>88.0.00.05032</t>
  </si>
  <si>
    <t>Организация и содержание мест захоронения</t>
  </si>
  <si>
    <t>88.0.00.05033</t>
  </si>
  <si>
    <t>Содержание памятников</t>
  </si>
  <si>
    <t>88.0.00.05034</t>
  </si>
  <si>
    <t>Прочие мероприятия по благоустройству</t>
  </si>
  <si>
    <t>88.0.00.05035</t>
  </si>
  <si>
    <t>88.0.00.L5765</t>
  </si>
  <si>
    <t>КУЛЬТУРА, КИНЕМАТОГРАФИЯ</t>
  </si>
  <si>
    <t>Культура</t>
  </si>
  <si>
    <t>Мероприятия, направленные на осуществление полномочий по созданию досуга и обеспечению жителей поселения услугами организации культуры</t>
  </si>
  <si>
    <t>88.0.00.08011</t>
  </si>
  <si>
    <t>СОЦИАЛЬНАЯ ПОЛИТИКА</t>
  </si>
  <si>
    <t>Пенсионное обеспечение</t>
  </si>
  <si>
    <t>Доплаты к пенсиям муниципальных служащих</t>
  </si>
  <si>
    <t>88.0.00.10011</t>
  </si>
  <si>
    <t>Социальное обеспечение и иные выплаты населению</t>
  </si>
  <si>
    <t>Публичные нормативные социальные выплаты гражданам</t>
  </si>
  <si>
    <t>ФИЗИЧЕСКАЯ КУЛЬТУРА И СПОРТ</t>
  </si>
  <si>
    <t>Массовый спорт</t>
  </si>
  <si>
    <t>Мероприятия, направленные на осуществление полномочий по обеспечению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</si>
  <si>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88.0.00.11021</t>
  </si>
  <si>
    <t>Условно утвержденные расходы</t>
  </si>
  <si>
    <t>88.0.00.99990</t>
  </si>
  <si>
    <t>990</t>
  </si>
  <si>
    <t>Администрация Мышланского сельсовета</t>
  </si>
  <si>
    <t>Сумма на 2024  год</t>
  </si>
  <si>
    <t>к решению четвертой сессии Совета депутатов</t>
  </si>
  <si>
    <t>Мышланского сельсовета Сузунского района Новосибирской области</t>
  </si>
  <si>
    <t>от 30.12.2020 г. № 20</t>
  </si>
  <si>
    <t>Источники финансирования дефицита бюджетов -всего</t>
  </si>
  <si>
    <t>Изменение остатков средств на счетах по учету средств бюджета</t>
  </si>
  <si>
    <t>Увеличение прочих остатков денежных средств бюджетов сельских поселений</t>
  </si>
  <si>
    <t>01 05 02 01 10 0000 510</t>
  </si>
  <si>
    <t>Уменьшение прочих остатков денежных средств бюджетов сельских поселений</t>
  </si>
  <si>
    <t>01 05 02 01 10 0000 610</t>
  </si>
  <si>
    <t>ВСЕГО ИСТОЧНИКИ</t>
  </si>
  <si>
    <t>Перечень главных администраторов доходов бюджета Мышланского сельсовета Сузунского района Новосибирской области на 2021 и плановый период 2022 и 2023 годов</t>
  </si>
  <si>
    <t xml:space="preserve">Наименование кода </t>
  </si>
  <si>
    <t>ГАД</t>
  </si>
  <si>
    <t>код дохода</t>
  </si>
  <si>
    <t>Федеральное казначейство (Межрегиональное операционное Управление Федерального казначейства, Управление федерального казначейства по Новосибирской области)</t>
  </si>
  <si>
    <t>Федеральная налоговая служба (Управление федеральной налоговой службы по Новосибирской области)</t>
  </si>
  <si>
    <t>1 06 01030 10 2100 110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</si>
  <si>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</si>
  <si>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1 06 06033 10 2100 110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</si>
  <si>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</si>
  <si>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1 06 06033 10 3000 110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</si>
  <si>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</si>
  <si>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1 06 06043 10 2100 110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</si>
  <si>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</si>
  <si>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1 06 06043 10 3000 110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</si>
  <si>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</si>
  <si>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1 09 04053 10 0000 110</t>
  </si>
  <si>
    <t>Земельный налог (по обязательствам, возникшим до 1 января 2006 года), мобилизуемый на территориях сельских поселений</t>
  </si>
  <si>
    <t>Контрольное управление Новосибирской области</t>
  </si>
  <si>
    <t>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</si>
  <si>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</si>
  <si>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Администрация Сузунского района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</si>
  <si>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</si>
  <si>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</si>
  <si>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Администрация Мышланского сельсовета Сузунского района Новосибирской области</t>
  </si>
  <si>
    <t>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</si>
  <si>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сельских поселениями</t>
  </si>
  <si>
    <t>1 13 02995 10 0000 130</t>
  </si>
  <si>
    <t>Прочие доходы от компенсации затрат бюджетов сельских поселений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</si>
  <si>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</si>
  <si>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</si>
  <si>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</si>
  <si>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 , когда выгодоприобретателями выступают получатели средств бюджетов сельских поселений</t>
  </si>
  <si>
    <t>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</si>
  <si>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</si>
  <si>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</si>
  <si>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</si>
  <si>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1 17 01050 10 0000 180</t>
  </si>
  <si>
    <t>Невыясненные поступления, зачисляемые в бюджеты сельских поселений</t>
  </si>
  <si>
    <t>1 17 15030 10 0000 130</t>
  </si>
  <si>
    <t>Инициативные платежи, зачисляемые в бюджеты сельских поселений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</si>
  <si>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</si>
  <si>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</si>
  <si>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2 02 25064 10 0000 150</t>
  </si>
  <si>
    <t>Субсидии бюджетам сельских поселений на государственную поддержку малого и среднего предпринимательства, включая крестьянские (фермерские) хозяйства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</si>
  <si>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</si>
  <si>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</si>
  <si>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2 02 90024 10 0000 150</t>
  </si>
  <si>
    <t>Прочие безвозмездные поступления в бюджеты сельских поселений от бюджетов субъектов Российской Федерации</t>
  </si>
  <si>
    <t>Прочие безвозмездные поступления в бюджеты сельских поселений</t>
  </si>
  <si>
    <t>2 08 05000 10 0000 150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</si>
  <si>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</si>
  <si>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</si>
  <si>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</si>
  <si>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</si>
  <si>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</si>
  <si>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* Администрирование поступлений по всем подстатьям и подвидам соответствующей статьи осуществляется главным администратором, указанным в группировочном коде бюджетной классификации</t>
  </si>
  <si>
    <r>
      <t>Ведомственная структура расходов бюджета Мышланского сельсовета Сузунского района Новосибирской области</t>
    </r>
    <r>
      <rPr>
        <b/>
        <i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на 2022 год и плановый период 2023 и 2024 годов</t>
    </r>
  </si>
  <si>
    <t>240</t>
  </si>
  <si>
    <t>810</t>
  </si>
  <si>
    <t>120</t>
  </si>
  <si>
    <t>850</t>
  </si>
  <si>
    <t>540</t>
  </si>
  <si>
    <t>310</t>
  </si>
  <si>
    <t xml:space="preserve">Перечень и коды главных администраторов  налоговых и неналоговых доходов  бюджета муниципального образования </t>
  </si>
  <si>
    <t>822 01 00 00 00 00 0000 000</t>
  </si>
  <si>
    <t>822 01 05 00 00 00 0000 000</t>
  </si>
  <si>
    <t>822 01 05 02 01 10 0000 510</t>
  </si>
  <si>
    <t>822 01 05 02 01 10 0000 610</t>
  </si>
  <si>
    <r>
      <t>Источники финансирования дефицита бюджета Мышланского сельсовета Сузунского района Новосибирской области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на 2022 год и плановый период 2023 и 2024 годов</t>
    </r>
  </si>
  <si>
    <r>
      <t>Мышланского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 2022 год и плановый период 2023 и 2024 г.г.</t>
    </r>
  </si>
  <si>
    <t>Перечень и коды главных администраторов источников финансирования дефицита  бюджета Мышланского сельсовета Сузунского района Новосибирской области на 2022 год и плановый период 2023 и 2024 г.г.</t>
  </si>
  <si>
    <r>
      <t>Распределение бюджетных ассигнований бюджета муниципального образования Мышланского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направляемых на исполнение публичных нормативных обязательств на 2022 год и плановый период 2023 и 2024 годов</t>
    </r>
  </si>
  <si>
    <t>сумма на 2022 год</t>
  </si>
  <si>
    <t>сумма на 2023 год</t>
  </si>
  <si>
    <t>сумма на 2024 год</t>
  </si>
  <si>
    <t>Мероприятия, направленные  на осуществление полномочий контрольно-счетного органа</t>
  </si>
  <si>
    <t>Программа муниципальных внутренних заимствований муниципального образования Мышланского сельсовета Сузунского района Новосибирской области  на 2022 год и плановый период 2023 и 2024 годов</t>
  </si>
  <si>
    <t>Муниципальные ценные бумаги Мышланского сельсовета Сузунского района Новосибирской области</t>
  </si>
  <si>
    <t>Перечень муниципальных  программ подлежащих исполнению за счет средств бюджета Мышланского сельсовета Сузунского района Новосибирской области, предусмотренных к финансированию в 2022 году и плановом периоде 2023 и 2024 годов</t>
  </si>
  <si>
    <t>Муниципальная программа развития субъектов малого и среднего предпринимательства на территории Мышланского сельсовета Сузунского района  Новосибирской области на 2021-2023 годы</t>
  </si>
  <si>
    <t>Муниципальная программа по обеспечению первичных мер пожарной безопасности на территории  Мышланского сельсовета Сузунского района Новосибирской области на 2022 год</t>
  </si>
  <si>
    <t xml:space="preserve">Муниципальная программа «Использование и охрана земель Мышланского  сельсовета Сузунского района Новосибирской области» на 2020-2022 годы
</t>
  </si>
  <si>
    <t xml:space="preserve">Муниципальная программа
 «Энергосбережение и повышение энергетической эффективности на территории Мышланского сельсовета Сузунского района Новосибирской области на 2021-2023 гг.»
</t>
  </si>
  <si>
    <r>
      <rPr>
        <sz val="12"/>
        <rFont val="Times New Roman"/>
        <family val="1"/>
        <charset val="204"/>
      </rPr>
      <t>Муниципальная программа «Обустройство улично – дорожной сети элементами благоустройства и 
безопасности дорожного движения  на территории Мышланского сельсовета Сузунского    района Новосибирской области  на 2020- 2022гг.»</t>
    </r>
    <r>
      <rPr>
        <b/>
        <sz val="12"/>
        <rFont val="Times New Roman"/>
        <family val="1"/>
        <charset val="204"/>
      </rPr>
      <t xml:space="preserve">
</t>
    </r>
  </si>
  <si>
    <t>Мышланского сельсовета Сузунского района Новосибирской области на 2022 год и плановый период 2023 и 2024 г.г.</t>
  </si>
  <si>
    <t>к решению 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</t>
  </si>
  <si>
    <t>Приложение 2
к решению ________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</t>
  </si>
  <si>
    <t>Осуществление отдельных государственных полномочий Новосибирской области по решению вопросов в сфере административных правонарушений</t>
  </si>
  <si>
    <t>88.0.00.70190</t>
  </si>
  <si>
    <t>822</t>
  </si>
  <si>
    <t xml:space="preserve">Нормативы распределения доходов между бюджетами бюджетной системы                        Российской Федерации, не установленные бюджетным Законодательством 
Российской Федерации 
на   2022 год и плановый период 2023 и 2024 годов
</t>
  </si>
  <si>
    <t>В части задолженности и перерасчетов по отмененным налогам, сборам и иным обязательным платежам</t>
  </si>
  <si>
    <t>Прочие местные налоги и сборы, мобилизуемые на территориях сельских поселений</t>
  </si>
  <si>
    <t>Приложение 5</t>
  </si>
  <si>
    <t>Приложение 6</t>
  </si>
  <si>
    <t>Приложение № 1
к решению ____ сессии Совета депутатов Мышланского  сельсовета Сузунского района Новосибирской области "О бюджете Мышланского  сельсовета Сузунского района Новосибирской области на 2022 год плановый период 2023 и 2024 годов""
От __.__.2021г №__</t>
  </si>
  <si>
    <t>к решению ______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                                                              От __.__.2021г №__</t>
  </si>
  <si>
    <t>Расходные обязательства на обеспечение комплексного развития сельских территорий государственной программы Новосибирской области «Комплексное развитие сельских территорий в Новосибирской области» (реализация проектов, направленных на создание комфортных условий проживания в сельской местности).</t>
  </si>
  <si>
    <r>
      <t>Иные межбюджетные трансферты, перечисляемые из бюджета Мышланского сельсовета Сузунского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в бюджет Сузунского района на 2022 год и плановый период 2023 и 2024 годов </t>
    </r>
  </si>
  <si>
    <t>Доплата к пенсии муниципальным служащих</t>
  </si>
  <si>
    <t>НЕВЫЯСНЕННЫЕ ПОСТУПЛЕНИЯ, ЗАЧИСЛЯЕМЫЕВ БЮДЖЕТЫ СЕЛЬСКИХ ПОСЕЛЕНИЙ</t>
  </si>
  <si>
    <t>1 17 00000 00 0000 000</t>
  </si>
  <si>
    <t>1 17 15 030 10 0000 150</t>
  </si>
  <si>
    <t>Реализация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области", в части софинансирования</t>
  </si>
  <si>
    <t>88.0.00.S0240</t>
  </si>
  <si>
    <t>Расходы на реализацию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</t>
  </si>
  <si>
    <t>88.0.00.70240</t>
  </si>
  <si>
    <t>Реализация мероприятий по обеспечению сбалансированности местных бюджетов государственной программы Новосибирской области "Управление  финансами в Новосибирской области"</t>
  </si>
  <si>
    <t>88.0.00.70510</t>
  </si>
  <si>
    <t>2 02 16001 10 0000 150</t>
  </si>
  <si>
    <t xml:space="preserve">Распределение бюджетных ассигнований бюджета Мышланского сельсовета Сузунского района Новосибирской области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2022 год и плановый период 2023 и 2024 годов </t>
  </si>
  <si>
    <t>Распределение бюджетных ассигнований бюджета Мышланского сельсовета Сузунского района Новосибирской области по целевым статьям (муниципальным программам и непрограммным направлениям деятельности, группам и подгруппам видов расходов классификации расходов бюджета  на 2022 год и плановый период 2023 и 2024 годов</t>
  </si>
  <si>
    <t>Расходы на прочие мероприятия в области жилищного хозяйства</t>
  </si>
  <si>
    <t>88.0.00.05016</t>
  </si>
  <si>
    <t>к решению 18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2022 год и плановый период 2023 и 2024 годов"                                                                                              От 25.03.2022г №79</t>
  </si>
  <si>
    <t>к решению 23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                                                  От 02.08.2022г №97</t>
  </si>
  <si>
    <t>Приложение 2
к решению 25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2022 год и плановый период 2023 и 2024 годов"                                                                                              От 27.10.2022г №106</t>
  </si>
  <si>
    <t>Приложение 3
к решению 25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2022 год и плановый период 2023 и 2024 годов"                                                                                              От 27.10.2022г №106</t>
  </si>
  <si>
    <t xml:space="preserve">                                                                                                  Приложение 4                                                                                                               к решению 25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2022 год и плановый период 2023 и 2024 годов"                                                                                              От 27.10.2022г №106</t>
  </si>
  <si>
    <t>к решению 25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2022 год и плановый период 2023 и 2024 годов"                                                                                              От 27.10.2022г №106</t>
  </si>
</sst>
</file>

<file path=xl/styles.xml><?xml version="1.0" encoding="utf-8"?>
<styleSheet xmlns="http://schemas.openxmlformats.org/spreadsheetml/2006/main">
  <numFmts count="13">
    <numFmt numFmtId="43" formatCode="_-* #,##0.00_р_._-;\-* #,##0.00_р_._-;_-* &quot;-&quot;??_р_._-;_-@_-"/>
    <numFmt numFmtId="164" formatCode="0000"/>
    <numFmt numFmtId="165" formatCode="000"/>
    <numFmt numFmtId="166" formatCode="00;[Red]\-00;&quot;&quot;"/>
    <numFmt numFmtId="167" formatCode="000;[Red]\-000;&quot;&quot;"/>
    <numFmt numFmtId="168" formatCode="#,##0.00;[Red]\-#,##0.00;0.00"/>
    <numFmt numFmtId="169" formatCode="00\.00\.0"/>
    <numFmt numFmtId="170" formatCode="00"/>
    <numFmt numFmtId="171" formatCode="&quot;&quot;#,##0.0;[Red]\-#,##0.0"/>
    <numFmt numFmtId="172" formatCode="#,##0.0"/>
    <numFmt numFmtId="173" formatCode="0000000000"/>
    <numFmt numFmtId="174" formatCode="#,##0.0;[Red]\-#,##0.0;0.0"/>
    <numFmt numFmtId="175" formatCode="##,##0.00;[Red]\-##,##0.00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1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</cellStyleXfs>
  <cellXfs count="591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/>
    <xf numFmtId="0" fontId="4" fillId="0" borderId="0" xfId="1" applyFont="1" applyFill="1" applyBorder="1" applyAlignment="1">
      <alignment horizontal="right"/>
    </xf>
    <xf numFmtId="0" fontId="2" fillId="0" borderId="0" xfId="1" applyFont="1" applyFill="1"/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 wrapText="1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8" fillId="2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right" wrapText="1"/>
    </xf>
    <xf numFmtId="0" fontId="8" fillId="0" borderId="4" xfId="1" applyFont="1" applyFill="1" applyBorder="1" applyAlignment="1">
      <alignment horizontal="center" vertical="center" wrapText="1"/>
    </xf>
    <xf numFmtId="0" fontId="11" fillId="0" borderId="0" xfId="177" applyFont="1"/>
    <xf numFmtId="0" fontId="10" fillId="0" borderId="0" xfId="177"/>
    <xf numFmtId="0" fontId="10" fillId="0" borderId="0" xfId="177" applyAlignment="1">
      <alignment horizontal="left" vertical="top"/>
    </xf>
    <xf numFmtId="0" fontId="11" fillId="0" borderId="4" xfId="177" applyFont="1" applyBorder="1" applyAlignment="1">
      <alignment horizontal="center" vertical="center" wrapText="1"/>
    </xf>
    <xf numFmtId="0" fontId="9" fillId="0" borderId="0" xfId="2"/>
    <xf numFmtId="0" fontId="13" fillId="0" borderId="0" xfId="178"/>
    <xf numFmtId="0" fontId="9" fillId="0" borderId="0" xfId="2" applyProtection="1">
      <protection hidden="1"/>
    </xf>
    <xf numFmtId="0" fontId="13" fillId="0" borderId="0" xfId="178" applyAlignment="1"/>
    <xf numFmtId="0" fontId="9" fillId="0" borderId="0" xfId="2" applyFont="1" applyFill="1" applyProtection="1">
      <protection hidden="1"/>
    </xf>
    <xf numFmtId="0" fontId="13" fillId="0" borderId="0" xfId="178" applyFont="1" applyFill="1" applyProtection="1">
      <protection hidden="1"/>
    </xf>
    <xf numFmtId="0" fontId="13" fillId="0" borderId="0" xfId="178" applyProtection="1">
      <protection hidden="1"/>
    </xf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15" fillId="0" borderId="3" xfId="178" applyNumberFormat="1" applyFont="1" applyFill="1" applyBorder="1" applyAlignment="1" applyProtection="1">
      <alignment horizontal="center" vertical="center"/>
      <protection hidden="1"/>
    </xf>
    <xf numFmtId="0" fontId="15" fillId="0" borderId="2" xfId="178" applyNumberFormat="1" applyFont="1" applyFill="1" applyBorder="1" applyAlignment="1" applyProtection="1">
      <alignment horizontal="center" vertical="center"/>
      <protection hidden="1"/>
    </xf>
    <xf numFmtId="0" fontId="15" fillId="0" borderId="8" xfId="178" applyNumberFormat="1" applyFont="1" applyFill="1" applyBorder="1" applyAlignment="1" applyProtection="1">
      <alignment horizontal="center" vertical="center"/>
      <protection hidden="1"/>
    </xf>
    <xf numFmtId="0" fontId="16" fillId="0" borderId="0" xfId="178" applyNumberFormat="1" applyFont="1" applyFill="1" applyAlignment="1" applyProtection="1">
      <alignment horizontal="center" vertical="center" wrapText="1"/>
      <protection hidden="1"/>
    </xf>
    <xf numFmtId="0" fontId="15" fillId="0" borderId="9" xfId="178" applyNumberFormat="1" applyFont="1" applyFill="1" applyBorder="1" applyAlignment="1" applyProtection="1">
      <alignment horizontal="center" vertical="center"/>
      <protection hidden="1"/>
    </xf>
    <xf numFmtId="0" fontId="15" fillId="0" borderId="10" xfId="178" applyNumberFormat="1" applyFont="1" applyFill="1" applyBorder="1" applyAlignment="1" applyProtection="1">
      <alignment horizontal="center" vertical="center"/>
      <protection hidden="1"/>
    </xf>
    <xf numFmtId="0" fontId="15" fillId="0" borderId="11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78" applyNumberFormat="1" applyFont="1" applyFill="1" applyAlignment="1" applyProtection="1">
      <alignment horizontal="center" vertical="center" wrapText="1"/>
      <protection hidden="1"/>
    </xf>
    <xf numFmtId="0" fontId="14" fillId="0" borderId="0" xfId="178" applyNumberFormat="1" applyFont="1" applyFill="1" applyAlignment="1" applyProtection="1">
      <alignment horizontal="center" vertical="center" wrapText="1"/>
      <protection hidden="1"/>
    </xf>
    <xf numFmtId="0" fontId="17" fillId="0" borderId="1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/>
      <protection hidden="1"/>
    </xf>
    <xf numFmtId="0" fontId="17" fillId="0" borderId="2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Font="1" applyFill="1" applyBorder="1" applyProtection="1">
      <protection hidden="1"/>
    </xf>
    <xf numFmtId="165" fontId="14" fillId="0" borderId="2" xfId="178" applyNumberFormat="1" applyFont="1" applyFill="1" applyBorder="1" applyAlignment="1" applyProtection="1">
      <protection hidden="1"/>
    </xf>
    <xf numFmtId="165" fontId="14" fillId="0" borderId="1" xfId="178" applyNumberFormat="1" applyFont="1" applyFill="1" applyBorder="1" applyAlignment="1" applyProtection="1">
      <protection hidden="1"/>
    </xf>
    <xf numFmtId="170" fontId="14" fillId="0" borderId="2" xfId="178" applyNumberFormat="1" applyFont="1" applyFill="1" applyBorder="1" applyAlignment="1" applyProtection="1">
      <alignment horizontal="right" vertical="center"/>
      <protection hidden="1"/>
    </xf>
    <xf numFmtId="0" fontId="14" fillId="0" borderId="4" xfId="178" applyNumberFormat="1" applyFont="1" applyFill="1" applyBorder="1" applyAlignment="1" applyProtection="1">
      <alignment horizontal="right" vertical="center"/>
      <protection hidden="1"/>
    </xf>
    <xf numFmtId="0" fontId="13" fillId="0" borderId="9" xfId="178" applyFont="1" applyFill="1" applyBorder="1" applyProtection="1">
      <protection hidden="1"/>
    </xf>
    <xf numFmtId="0" fontId="13" fillId="0" borderId="0" xfId="178" applyFont="1" applyFill="1" applyAlignment="1" applyProtection="1">
      <protection hidden="1"/>
    </xf>
    <xf numFmtId="0" fontId="18" fillId="0" borderId="0" xfId="178" applyFont="1" applyFill="1" applyAlignment="1" applyProtection="1">
      <protection hidden="1"/>
    </xf>
    <xf numFmtId="0" fontId="18" fillId="0" borderId="0" xfId="178" applyFont="1" applyProtection="1">
      <protection hidden="1"/>
    </xf>
    <xf numFmtId="0" fontId="19" fillId="0" borderId="0" xfId="178" applyFont="1" applyFill="1" applyAlignment="1" applyProtection="1">
      <alignment wrapText="1"/>
      <protection hidden="1"/>
    </xf>
    <xf numFmtId="0" fontId="19" fillId="0" borderId="0" xfId="178" applyFont="1" applyAlignment="1" applyProtection="1">
      <alignment wrapText="1"/>
      <protection hidden="1"/>
    </xf>
    <xf numFmtId="0" fontId="19" fillId="0" borderId="0" xfId="178" applyFont="1" applyAlignment="1">
      <alignment wrapText="1"/>
    </xf>
    <xf numFmtId="0" fontId="13" fillId="0" borderId="0" xfId="178" applyNumberFormat="1" applyFont="1" applyFill="1" applyAlignment="1" applyProtection="1">
      <protection hidden="1"/>
    </xf>
    <xf numFmtId="0" fontId="8" fillId="0" borderId="0" xfId="178" applyNumberFormat="1" applyFont="1" applyFill="1" applyAlignment="1" applyProtection="1">
      <alignment horizontal="right"/>
      <protection hidden="1"/>
    </xf>
    <xf numFmtId="0" fontId="13" fillId="0" borderId="13" xfId="178" applyFont="1" applyFill="1" applyBorder="1" applyAlignment="1" applyProtection="1">
      <protection hidden="1"/>
    </xf>
    <xf numFmtId="0" fontId="13" fillId="0" borderId="9" xfId="178" applyNumberFormat="1" applyFont="1" applyFill="1" applyBorder="1" applyAlignment="1" applyProtection="1">
      <protection hidden="1"/>
    </xf>
    <xf numFmtId="0" fontId="22" fillId="0" borderId="14" xfId="178" applyNumberFormat="1" applyFont="1" applyFill="1" applyBorder="1" applyAlignment="1" applyProtection="1">
      <alignment horizontal="center" vertical="center" wrapText="1"/>
      <protection hidden="1"/>
    </xf>
    <xf numFmtId="0" fontId="22" fillId="0" borderId="15" xfId="178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78" applyNumberFormat="1" applyFont="1" applyFill="1" applyAlignment="1" applyProtection="1">
      <alignment horizontal="center" vertical="center" wrapText="1"/>
      <protection hidden="1"/>
    </xf>
    <xf numFmtId="0" fontId="22" fillId="0" borderId="0" xfId="178" applyNumberFormat="1" applyFont="1" applyFill="1" applyAlignment="1" applyProtection="1">
      <alignment horizontal="center" vertical="center" wrapText="1"/>
      <protection hidden="1"/>
    </xf>
    <xf numFmtId="0" fontId="23" fillId="0" borderId="10" xfId="178" applyNumberFormat="1" applyFont="1" applyFill="1" applyBorder="1" applyAlignment="1" applyProtection="1">
      <alignment horizontal="center" vertical="center" wrapText="1"/>
      <protection hidden="1"/>
    </xf>
    <xf numFmtId="0" fontId="23" fillId="0" borderId="12" xfId="178" applyNumberFormat="1" applyFont="1" applyFill="1" applyBorder="1" applyAlignment="1" applyProtection="1">
      <alignment horizontal="center" vertical="center" wrapText="1"/>
      <protection hidden="1"/>
    </xf>
    <xf numFmtId="0" fontId="23" fillId="0" borderId="9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NumberFormat="1" applyFont="1" applyFill="1" applyBorder="1" applyAlignment="1" applyProtection="1">
      <protection hidden="1"/>
    </xf>
    <xf numFmtId="165" fontId="8" fillId="0" borderId="2" xfId="178" applyNumberFormat="1" applyFont="1" applyFill="1" applyBorder="1" applyAlignment="1" applyProtection="1">
      <protection hidden="1"/>
    </xf>
    <xf numFmtId="165" fontId="8" fillId="0" borderId="1" xfId="178" applyNumberFormat="1" applyFont="1" applyFill="1" applyBorder="1" applyAlignment="1" applyProtection="1">
      <protection hidden="1"/>
    </xf>
    <xf numFmtId="170" fontId="8" fillId="0" borderId="0" xfId="178" applyNumberFormat="1" applyFont="1" applyFill="1" applyAlignment="1" applyProtection="1">
      <alignment horizontal="right" vertical="center"/>
      <protection hidden="1"/>
    </xf>
    <xf numFmtId="0" fontId="18" fillId="0" borderId="0" xfId="178" applyFont="1"/>
    <xf numFmtId="0" fontId="8" fillId="0" borderId="0" xfId="179" applyFont="1"/>
    <xf numFmtId="0" fontId="24" fillId="0" borderId="0" xfId="179"/>
    <xf numFmtId="0" fontId="8" fillId="0" borderId="4" xfId="179" applyFont="1" applyBorder="1"/>
    <xf numFmtId="0" fontId="8" fillId="0" borderId="4" xfId="179" applyFont="1" applyBorder="1" applyAlignment="1">
      <alignment horizontal="center" wrapText="1"/>
    </xf>
    <xf numFmtId="4" fontId="8" fillId="0" borderId="4" xfId="179" applyNumberFormat="1" applyFont="1" applyBorder="1" applyAlignment="1"/>
    <xf numFmtId="0" fontId="8" fillId="0" borderId="0" xfId="1" applyFont="1" applyAlignment="1">
      <alignment horizontal="center" vertical="justify"/>
    </xf>
    <xf numFmtId="0" fontId="8" fillId="0" borderId="0" xfId="1" applyFont="1" applyFill="1" applyAlignment="1">
      <alignment vertical="justify"/>
    </xf>
    <xf numFmtId="0" fontId="8" fillId="0" borderId="0" xfId="1" applyFont="1" applyFill="1" applyAlignment="1">
      <alignment horizontal="right" vertical="justify"/>
    </xf>
    <xf numFmtId="0" fontId="8" fillId="0" borderId="0" xfId="1" applyFont="1"/>
    <xf numFmtId="0" fontId="8" fillId="0" borderId="0" xfId="1" applyFont="1" applyAlignment="1">
      <alignment horizontal="right"/>
    </xf>
    <xf numFmtId="0" fontId="2" fillId="0" borderId="0" xfId="1"/>
    <xf numFmtId="0" fontId="8" fillId="0" borderId="0" xfId="1" applyFont="1" applyAlignment="1">
      <alignment horizontal="center" wrapText="1"/>
    </xf>
    <xf numFmtId="0" fontId="8" fillId="0" borderId="3" xfId="1" applyFont="1" applyBorder="1" applyAlignment="1">
      <alignment horizontal="center" vertical="justify"/>
    </xf>
    <xf numFmtId="0" fontId="8" fillId="0" borderId="3" xfId="1" applyFont="1" applyFill="1" applyBorder="1" applyAlignment="1">
      <alignment horizontal="center" vertical="justify" wrapText="1"/>
    </xf>
    <xf numFmtId="0" fontId="8" fillId="0" borderId="4" xfId="180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Border="1" applyAlignment="1">
      <alignment horizontal="center" vertical="justify"/>
    </xf>
    <xf numFmtId="49" fontId="8" fillId="0" borderId="4" xfId="1" applyNumberFormat="1" applyFont="1" applyFill="1" applyBorder="1" applyAlignment="1">
      <alignment horizontal="center" vertical="justify" wrapText="1"/>
    </xf>
    <xf numFmtId="0" fontId="8" fillId="0" borderId="4" xfId="1" applyFont="1" applyBorder="1" applyAlignment="1">
      <alignment horizontal="left" vertical="justify"/>
    </xf>
    <xf numFmtId="0" fontId="8" fillId="0" borderId="3" xfId="1" applyFont="1" applyFill="1" applyBorder="1" applyAlignment="1">
      <alignment vertical="center" wrapText="1"/>
    </xf>
    <xf numFmtId="0" fontId="8" fillId="0" borderId="4" xfId="1" applyFont="1" applyBorder="1"/>
    <xf numFmtId="0" fontId="8" fillId="0" borderId="4" xfId="1" applyFont="1" applyBorder="1" applyAlignment="1">
      <alignment horizontal="center" vertical="center"/>
    </xf>
    <xf numFmtId="4" fontId="27" fillId="0" borderId="17" xfId="1" applyNumberFormat="1" applyFont="1" applyBorder="1" applyAlignment="1">
      <alignment horizontal="right" vertical="top" wrapText="1"/>
    </xf>
    <xf numFmtId="4" fontId="8" fillId="0" borderId="4" xfId="1" applyNumberFormat="1" applyFont="1" applyBorder="1"/>
    <xf numFmtId="0" fontId="2" fillId="3" borderId="4" xfId="1" applyFill="1" applyBorder="1" applyAlignment="1">
      <alignment wrapText="1"/>
    </xf>
    <xf numFmtId="0" fontId="2" fillId="3" borderId="0" xfId="1" applyFill="1"/>
    <xf numFmtId="0" fontId="27" fillId="3" borderId="18" xfId="1" applyFont="1" applyFill="1" applyBorder="1" applyAlignment="1">
      <alignment horizontal="left" vertical="top" wrapText="1"/>
    </xf>
    <xf numFmtId="171" fontId="27" fillId="3" borderId="19" xfId="1" applyNumberFormat="1" applyFont="1" applyFill="1" applyBorder="1" applyAlignment="1">
      <alignment horizontal="right" vertical="top" wrapText="1"/>
    </xf>
    <xf numFmtId="0" fontId="2" fillId="3" borderId="4" xfId="1" applyFill="1" applyBorder="1"/>
    <xf numFmtId="0" fontId="28" fillId="0" borderId="0" xfId="1" applyFont="1"/>
    <xf numFmtId="49" fontId="8" fillId="0" borderId="0" xfId="1" applyNumberFormat="1" applyFont="1" applyBorder="1" applyAlignment="1">
      <alignment horizontal="right"/>
    </xf>
    <xf numFmtId="0" fontId="4" fillId="0" borderId="0" xfId="1" applyFont="1" applyAlignment="1">
      <alignment wrapText="1"/>
    </xf>
    <xf numFmtId="0" fontId="8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8" fillId="0" borderId="0" xfId="1" applyFont="1" applyBorder="1" applyAlignment="1"/>
    <xf numFmtId="49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4" fontId="8" fillId="0" borderId="4" xfId="1" applyNumberFormat="1" applyFont="1" applyFill="1" applyBorder="1" applyAlignment="1">
      <alignment horizontal="right" vertical="center" wrapText="1"/>
    </xf>
    <xf numFmtId="0" fontId="8" fillId="0" borderId="0" xfId="181" applyNumberFormat="1" applyFont="1" applyFill="1" applyAlignment="1" applyProtection="1">
      <alignment horizontal="right" vertical="center" wrapText="1"/>
      <protection hidden="1"/>
    </xf>
    <xf numFmtId="0" fontId="8" fillId="0" borderId="0" xfId="1" applyFont="1" applyAlignment="1">
      <alignment wrapText="1" shrinkToFit="1"/>
    </xf>
    <xf numFmtId="172" fontId="8" fillId="0" borderId="4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justify" vertical="top" wrapText="1"/>
    </xf>
    <xf numFmtId="0" fontId="11" fillId="0" borderId="0" xfId="182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 shrinkToFit="1"/>
    </xf>
    <xf numFmtId="49" fontId="4" fillId="0" borderId="4" xfId="0" applyNumberFormat="1" applyFont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left" vertical="center" wrapText="1" shrinkToFit="1"/>
    </xf>
    <xf numFmtId="4" fontId="4" fillId="0" borderId="4" xfId="0" applyNumberFormat="1" applyFont="1" applyBorder="1" applyAlignment="1">
      <alignment vertical="center" wrapText="1" shrinkToFit="1"/>
    </xf>
    <xf numFmtId="0" fontId="4" fillId="4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 shrinkToFit="1"/>
    </xf>
    <xf numFmtId="0" fontId="4" fillId="0" borderId="4" xfId="0" applyNumberFormat="1" applyFont="1" applyBorder="1" applyAlignment="1">
      <alignment vertical="center" wrapText="1" shrinkToFit="1"/>
    </xf>
    <xf numFmtId="4" fontId="20" fillId="0" borderId="4" xfId="0" applyNumberFormat="1" applyFont="1" applyBorder="1" applyAlignment="1">
      <alignment vertical="center" wrapText="1" shrinkToFit="1"/>
    </xf>
    <xf numFmtId="0" fontId="6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wrapText="1"/>
    </xf>
    <xf numFmtId="0" fontId="8" fillId="0" borderId="4" xfId="1" applyFont="1" applyBorder="1" applyAlignment="1">
      <alignment horizontal="center"/>
    </xf>
    <xf numFmtId="0" fontId="8" fillId="0" borderId="4" xfId="179" applyFont="1" applyBorder="1" applyAlignment="1">
      <alignment vertical="center"/>
    </xf>
    <xf numFmtId="0" fontId="15" fillId="0" borderId="4" xfId="183" applyNumberFormat="1" applyFont="1" applyFill="1" applyBorder="1" applyAlignment="1" applyProtection="1">
      <alignment horizontal="center" vertical="center"/>
      <protection hidden="1"/>
    </xf>
    <xf numFmtId="0" fontId="13" fillId="0" borderId="0" xfId="184"/>
    <xf numFmtId="0" fontId="13" fillId="0" borderId="0" xfId="184" applyProtection="1">
      <protection hidden="1"/>
    </xf>
    <xf numFmtId="0" fontId="13" fillId="0" borderId="0" xfId="184" applyNumberFormat="1" applyFont="1" applyFill="1" applyAlignment="1" applyProtection="1">
      <alignment horizontal="centerContinuous"/>
      <protection hidden="1"/>
    </xf>
    <xf numFmtId="0" fontId="15" fillId="0" borderId="2" xfId="184" applyNumberFormat="1" applyFont="1" applyFill="1" applyBorder="1" applyAlignment="1" applyProtection="1">
      <alignment horizontal="left" vertical="center"/>
      <protection hidden="1"/>
    </xf>
    <xf numFmtId="0" fontId="15" fillId="0" borderId="1" xfId="184" applyNumberFormat="1" applyFont="1" applyFill="1" applyBorder="1" applyAlignment="1" applyProtection="1">
      <alignment horizontal="left" vertical="center"/>
      <protection hidden="1"/>
    </xf>
    <xf numFmtId="168" fontId="15" fillId="0" borderId="4" xfId="184" applyNumberFormat="1" applyFont="1" applyFill="1" applyBorder="1" applyAlignment="1" applyProtection="1">
      <alignment horizontal="right" vertical="center"/>
      <protection hidden="1"/>
    </xf>
    <xf numFmtId="168" fontId="15" fillId="0" borderId="1" xfId="184" applyNumberFormat="1" applyFont="1" applyFill="1" applyBorder="1" applyAlignment="1" applyProtection="1">
      <alignment horizontal="right" vertical="center"/>
      <protection hidden="1"/>
    </xf>
    <xf numFmtId="0" fontId="15" fillId="0" borderId="4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left" vertical="center" wrapText="1"/>
      <protection hidden="1"/>
    </xf>
    <xf numFmtId="0" fontId="15" fillId="0" borderId="1" xfId="184" applyNumberFormat="1" applyFont="1" applyFill="1" applyBorder="1" applyAlignment="1" applyProtection="1">
      <protection hidden="1"/>
    </xf>
    <xf numFmtId="0" fontId="15" fillId="0" borderId="4" xfId="184" applyNumberFormat="1" applyFont="1" applyFill="1" applyBorder="1" applyAlignment="1" applyProtection="1">
      <protection hidden="1"/>
    </xf>
    <xf numFmtId="0" fontId="14" fillId="0" borderId="0" xfId="184" applyNumberFormat="1" applyFont="1" applyFill="1" applyAlignment="1" applyProtection="1">
      <alignment horizontal="center" vertical="center" wrapText="1"/>
      <protection hidden="1"/>
    </xf>
    <xf numFmtId="0" fontId="16" fillId="0" borderId="0" xfId="184" applyNumberFormat="1" applyFont="1" applyFill="1" applyAlignment="1" applyProtection="1">
      <alignment horizontal="center" vertical="center" wrapText="1"/>
      <protection hidden="1"/>
    </xf>
    <xf numFmtId="0" fontId="14" fillId="0" borderId="0" xfId="184" applyNumberFormat="1" applyFont="1" applyFill="1" applyAlignment="1" applyProtection="1">
      <alignment horizontal="right" vertical="center"/>
      <protection hidden="1"/>
    </xf>
    <xf numFmtId="0" fontId="4" fillId="0" borderId="0" xfId="1" applyFont="1" applyAlignment="1">
      <alignment vertical="center"/>
    </xf>
    <xf numFmtId="0" fontId="4" fillId="0" borderId="0" xfId="2" applyFont="1" applyFill="1" applyAlignment="1" applyProtection="1">
      <alignment horizontal="right" vertical="center"/>
      <protection hidden="1"/>
    </xf>
    <xf numFmtId="0" fontId="20" fillId="0" borderId="4" xfId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vertical="center" wrapText="1" shrinkToFit="1"/>
    </xf>
    <xf numFmtId="0" fontId="4" fillId="4" borderId="4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 vertical="center" wrapText="1"/>
    </xf>
    <xf numFmtId="0" fontId="20" fillId="0" borderId="0" xfId="1" applyFont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49" fontId="4" fillId="0" borderId="4" xfId="187" applyNumberFormat="1" applyFont="1" applyBorder="1" applyAlignment="1">
      <alignment horizontal="center" vertical="center" wrapText="1" shrinkToFit="1"/>
    </xf>
    <xf numFmtId="0" fontId="4" fillId="0" borderId="4" xfId="187" applyNumberFormat="1" applyFont="1" applyFill="1" applyBorder="1" applyAlignment="1">
      <alignment vertical="center" wrapText="1" shrinkToFit="1"/>
    </xf>
    <xf numFmtId="49" fontId="4" fillId="0" borderId="4" xfId="187" applyNumberFormat="1" applyFont="1" applyBorder="1" applyAlignment="1">
      <alignment vertical="center" wrapText="1" shrinkToFit="1"/>
    </xf>
    <xf numFmtId="49" fontId="20" fillId="0" borderId="0" xfId="1" applyNumberFormat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49" fontId="20" fillId="0" borderId="0" xfId="1" applyNumberFormat="1" applyFont="1" applyBorder="1" applyAlignment="1">
      <alignment horizontal="center" vertical="center" wrapText="1"/>
    </xf>
    <xf numFmtId="0" fontId="4" fillId="0" borderId="4" xfId="186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1" applyFont="1" applyAlignment="1">
      <alignment vertical="center"/>
    </xf>
    <xf numFmtId="49" fontId="4" fillId="0" borderId="4" xfId="186" applyNumberFormat="1" applyFont="1" applyFill="1" applyBorder="1" applyAlignment="1" applyProtection="1">
      <alignment horizontal="center" vertical="center" wrapText="1"/>
      <protection hidden="1"/>
    </xf>
    <xf numFmtId="3" fontId="3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4" fillId="0" borderId="4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49" fontId="4" fillId="0" borderId="5" xfId="187" applyNumberFormat="1" applyFont="1" applyFill="1" applyBorder="1" applyAlignment="1">
      <alignment horizontal="center" vertical="center" wrapText="1" shrinkToFit="1"/>
    </xf>
    <xf numFmtId="49" fontId="4" fillId="0" borderId="5" xfId="187" applyNumberFormat="1" applyFont="1" applyFill="1" applyBorder="1" applyAlignment="1">
      <alignment vertical="center" wrapText="1" shrinkToFit="1"/>
    </xf>
    <xf numFmtId="49" fontId="4" fillId="0" borderId="4" xfId="187" applyNumberFormat="1" applyFont="1" applyFill="1" applyBorder="1" applyAlignment="1">
      <alignment horizontal="center" vertical="center" wrapText="1" shrinkToFit="1"/>
    </xf>
    <xf numFmtId="49" fontId="4" fillId="0" borderId="4" xfId="1" applyNumberFormat="1" applyFont="1" applyBorder="1" applyAlignment="1">
      <alignment horizontal="center" vertical="center" wrapText="1" shrinkToFit="1"/>
    </xf>
    <xf numFmtId="0" fontId="4" fillId="0" borderId="4" xfId="1" applyNumberFormat="1" applyFont="1" applyBorder="1" applyAlignment="1">
      <alignment vertical="center" wrapText="1" shrinkToFit="1"/>
    </xf>
    <xf numFmtId="0" fontId="4" fillId="4" borderId="4" xfId="1" applyFont="1" applyFill="1" applyBorder="1" applyAlignment="1">
      <alignment vertical="center" wrapText="1"/>
    </xf>
    <xf numFmtId="0" fontId="4" fillId="0" borderId="4" xfId="1" applyNumberFormat="1" applyFont="1" applyBorder="1" applyAlignment="1">
      <alignment horizontal="left" vertical="center" wrapText="1"/>
    </xf>
    <xf numFmtId="0" fontId="4" fillId="0" borderId="4" xfId="1" applyNumberFormat="1" applyFont="1" applyFill="1" applyBorder="1" applyAlignment="1">
      <alignment horizontal="left" vertical="center" wrapText="1"/>
    </xf>
    <xf numFmtId="49" fontId="4" fillId="2" borderId="4" xfId="187" applyNumberFormat="1" applyFont="1" applyFill="1" applyBorder="1" applyAlignment="1">
      <alignment horizontal="center" vertical="center" wrapText="1" shrinkToFit="1"/>
    </xf>
    <xf numFmtId="49" fontId="4" fillId="2" borderId="4" xfId="187" applyNumberFormat="1" applyFont="1" applyFill="1" applyBorder="1" applyAlignment="1">
      <alignment vertical="center" wrapText="1" shrinkToFi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justify" vertical="center" wrapText="1"/>
    </xf>
    <xf numFmtId="0" fontId="4" fillId="0" borderId="4" xfId="1" applyFont="1" applyBorder="1" applyAlignment="1">
      <alignment vertical="center"/>
    </xf>
    <xf numFmtId="11" fontId="4" fillId="0" borderId="4" xfId="1" applyNumberFormat="1" applyFont="1" applyBorder="1" applyAlignment="1">
      <alignment vertical="center" wrapText="1"/>
    </xf>
    <xf numFmtId="49" fontId="11" fillId="0" borderId="4" xfId="188" applyNumberFormat="1" applyFont="1" applyFill="1" applyBorder="1" applyAlignment="1">
      <alignment horizontal="center" vertical="center" wrapText="1"/>
    </xf>
    <xf numFmtId="0" fontId="11" fillId="0" borderId="4" xfId="188" applyFont="1" applyFill="1" applyBorder="1" applyAlignment="1">
      <alignment horizontal="justify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13" fillId="0" borderId="0" xfId="184" applyFont="1" applyFill="1" applyAlignment="1" applyProtection="1">
      <protection hidden="1"/>
    </xf>
    <xf numFmtId="0" fontId="31" fillId="0" borderId="0" xfId="184" applyFont="1" applyFill="1" applyAlignment="1" applyProtection="1">
      <protection hidden="1"/>
    </xf>
    <xf numFmtId="0" fontId="13" fillId="0" borderId="0" xfId="184" applyFont="1" applyFill="1" applyProtection="1">
      <protection hidden="1"/>
    </xf>
    <xf numFmtId="0" fontId="13" fillId="0" borderId="0" xfId="184" applyNumberFormat="1" applyFont="1" applyFill="1" applyAlignment="1" applyProtection="1">
      <protection hidden="1"/>
    </xf>
    <xf numFmtId="0" fontId="14" fillId="0" borderId="0" xfId="184" applyNumberFormat="1" applyFont="1" applyFill="1" applyAlignment="1" applyProtection="1">
      <alignment horizontal="right"/>
      <protection hidden="1"/>
    </xf>
    <xf numFmtId="0" fontId="15" fillId="0" borderId="7" xfId="184" applyNumberFormat="1" applyFont="1" applyFill="1" applyBorder="1" applyAlignment="1" applyProtection="1">
      <alignment horizontal="center" vertical="center"/>
      <protection hidden="1"/>
    </xf>
    <xf numFmtId="0" fontId="32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0" xfId="184" applyNumberFormat="1" applyFont="1" applyFill="1" applyAlignment="1" applyProtection="1">
      <alignment horizontal="center" vertical="center" wrapText="1"/>
      <protection hidden="1"/>
    </xf>
    <xf numFmtId="0" fontId="17" fillId="0" borderId="1" xfId="184" applyNumberFormat="1" applyFont="1" applyFill="1" applyBorder="1" applyAlignment="1" applyProtection="1">
      <alignment horizontal="center" vertical="center"/>
      <protection hidden="1"/>
    </xf>
    <xf numFmtId="0" fontId="17" fillId="0" borderId="3" xfId="184" applyNumberFormat="1" applyFont="1" applyFill="1" applyBorder="1" applyAlignment="1" applyProtection="1">
      <alignment horizontal="center" vertical="center"/>
      <protection hidden="1"/>
    </xf>
    <xf numFmtId="0" fontId="17" fillId="0" borderId="6" xfId="184" applyNumberFormat="1" applyFont="1" applyFill="1" applyBorder="1" applyAlignment="1" applyProtection="1">
      <alignment horizontal="center" vertical="center"/>
      <protection hidden="1"/>
    </xf>
    <xf numFmtId="0" fontId="17" fillId="0" borderId="4" xfId="184" applyNumberFormat="1" applyFont="1" applyFill="1" applyBorder="1" applyAlignment="1" applyProtection="1">
      <alignment horizontal="center" vertical="center"/>
      <protection hidden="1"/>
    </xf>
    <xf numFmtId="0" fontId="17" fillId="0" borderId="2" xfId="184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184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84" applyFont="1" applyFill="1" applyBorder="1" applyAlignment="1" applyProtection="1">
      <protection hidden="1"/>
    </xf>
    <xf numFmtId="169" fontId="14" fillId="0" borderId="7" xfId="184" applyNumberFormat="1" applyFont="1" applyFill="1" applyBorder="1" applyAlignment="1" applyProtection="1">
      <alignment horizontal="right" vertical="center"/>
      <protection hidden="1"/>
    </xf>
    <xf numFmtId="0" fontId="14" fillId="0" borderId="2" xfId="184" applyNumberFormat="1" applyFont="1" applyFill="1" applyBorder="1" applyAlignment="1" applyProtection="1">
      <alignment horizontal="right" vertical="center"/>
      <protection hidden="1"/>
    </xf>
    <xf numFmtId="0" fontId="13" fillId="0" borderId="9" xfId="184" applyFont="1" applyFill="1" applyBorder="1" applyProtection="1">
      <protection hidden="1"/>
    </xf>
    <xf numFmtId="0" fontId="13" fillId="0" borderId="4" xfId="184" applyFont="1" applyFill="1" applyBorder="1" applyAlignment="1" applyProtection="1">
      <protection hidden="1"/>
    </xf>
    <xf numFmtId="0" fontId="15" fillId="0" borderId="4" xfId="184" applyNumberFormat="1" applyFont="1" applyFill="1" applyBorder="1" applyAlignment="1" applyProtection="1">
      <alignment horizontal="left" vertical="center"/>
      <protection hidden="1"/>
    </xf>
    <xf numFmtId="4" fontId="15" fillId="0" borderId="4" xfId="184" applyNumberFormat="1" applyFont="1" applyFill="1" applyBorder="1" applyAlignment="1" applyProtection="1">
      <alignment horizontal="right" vertical="center"/>
      <protection hidden="1"/>
    </xf>
    <xf numFmtId="49" fontId="8" fillId="0" borderId="3" xfId="1" applyNumberFormat="1" applyFont="1" applyFill="1" applyBorder="1" applyAlignment="1">
      <alignment horizontal="left" vertical="center" wrapText="1"/>
    </xf>
    <xf numFmtId="4" fontId="8" fillId="0" borderId="3" xfId="1" applyNumberFormat="1" applyFont="1" applyFill="1" applyBorder="1" applyAlignment="1">
      <alignment horizontal="right" vertical="center" wrapText="1"/>
    </xf>
    <xf numFmtId="0" fontId="2" fillId="0" borderId="4" xfId="1" applyBorder="1"/>
    <xf numFmtId="4" fontId="6" fillId="0" borderId="4" xfId="1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11" fontId="4" fillId="0" borderId="4" xfId="0" applyNumberFormat="1" applyFont="1" applyBorder="1" applyAlignment="1">
      <alignment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justify" vertical="center" wrapText="1"/>
    </xf>
    <xf numFmtId="0" fontId="6" fillId="0" borderId="1" xfId="183" applyNumberFormat="1" applyFont="1" applyFill="1" applyBorder="1" applyAlignment="1" applyProtection="1">
      <alignment horizontal="left" vertical="center" wrapText="1"/>
      <protection hidden="1"/>
    </xf>
    <xf numFmtId="166" fontId="8" fillId="0" borderId="1" xfId="183" applyNumberFormat="1" applyFont="1" applyFill="1" applyBorder="1" applyAlignment="1" applyProtection="1">
      <alignment horizontal="center" vertical="center"/>
      <protection hidden="1"/>
    </xf>
    <xf numFmtId="166" fontId="8" fillId="0" borderId="4" xfId="183" applyNumberFormat="1" applyFont="1" applyFill="1" applyBorder="1" applyAlignment="1" applyProtection="1">
      <alignment horizontal="center" vertical="center"/>
      <protection hidden="1"/>
    </xf>
    <xf numFmtId="0" fontId="8" fillId="0" borderId="1" xfId="183" applyNumberFormat="1" applyFont="1" applyFill="1" applyBorder="1" applyAlignment="1" applyProtection="1">
      <alignment horizontal="center" vertical="center"/>
      <protection hidden="1"/>
    </xf>
    <xf numFmtId="168" fontId="8" fillId="0" borderId="4" xfId="183" applyNumberFormat="1" applyFont="1" applyFill="1" applyBorder="1" applyAlignment="1" applyProtection="1">
      <alignment horizontal="right" vertical="center"/>
      <protection hidden="1"/>
    </xf>
    <xf numFmtId="168" fontId="8" fillId="0" borderId="1" xfId="183" applyNumberFormat="1" applyFont="1" applyFill="1" applyBorder="1" applyAlignment="1" applyProtection="1">
      <alignment horizontal="right" vertical="center" wrapText="1"/>
      <protection hidden="1"/>
    </xf>
    <xf numFmtId="168" fontId="6" fillId="0" borderId="4" xfId="183" applyNumberFormat="1" applyFont="1" applyFill="1" applyBorder="1" applyAlignment="1" applyProtection="1">
      <alignment horizontal="right" vertical="center"/>
      <protection hidden="1"/>
    </xf>
    <xf numFmtId="168" fontId="6" fillId="0" borderId="1" xfId="183" applyNumberFormat="1" applyFont="1" applyFill="1" applyBorder="1" applyAlignment="1" applyProtection="1">
      <alignment horizontal="right" vertical="center" wrapText="1"/>
      <protection hidden="1"/>
    </xf>
    <xf numFmtId="0" fontId="8" fillId="0" borderId="4" xfId="183" applyNumberFormat="1" applyFont="1" applyFill="1" applyBorder="1" applyAlignment="1" applyProtection="1">
      <alignment horizontal="center" vertical="center"/>
      <protection hidden="1"/>
    </xf>
    <xf numFmtId="0" fontId="8" fillId="0" borderId="1" xfId="183" applyNumberFormat="1" applyFont="1" applyFill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>
      <alignment vertical="center" wrapText="1"/>
    </xf>
    <xf numFmtId="0" fontId="8" fillId="0" borderId="1" xfId="184" applyNumberFormat="1" applyFont="1" applyFill="1" applyBorder="1" applyAlignment="1" applyProtection="1">
      <alignment horizontal="left" vertical="center" wrapText="1"/>
      <protection hidden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168" fontId="8" fillId="0" borderId="4" xfId="184" applyNumberFormat="1" applyFont="1" applyFill="1" applyBorder="1" applyAlignment="1" applyProtection="1">
      <alignment horizontal="right" vertical="center"/>
      <protection hidden="1"/>
    </xf>
    <xf numFmtId="169" fontId="8" fillId="0" borderId="7" xfId="184" applyNumberFormat="1" applyFont="1" applyFill="1" applyBorder="1" applyAlignment="1" applyProtection="1">
      <alignment horizontal="right" vertical="center"/>
      <protection hidden="1"/>
    </xf>
    <xf numFmtId="168" fontId="8" fillId="0" borderId="1" xfId="184" applyNumberFormat="1" applyFont="1" applyFill="1" applyBorder="1" applyAlignment="1" applyProtection="1">
      <alignment horizontal="right" vertical="center"/>
      <protection hidden="1"/>
    </xf>
    <xf numFmtId="0" fontId="13" fillId="0" borderId="0" xfId="184" applyFont="1" applyFill="1" applyBorder="1" applyAlignment="1" applyProtection="1">
      <protection hidden="1"/>
    </xf>
    <xf numFmtId="0" fontId="15" fillId="0" borderId="0" xfId="184" applyNumberFormat="1" applyFont="1" applyFill="1" applyBorder="1" applyAlignment="1" applyProtection="1">
      <protection hidden="1"/>
    </xf>
    <xf numFmtId="173" fontId="15" fillId="0" borderId="0" xfId="184" applyNumberFormat="1" applyFont="1" applyFill="1" applyBorder="1" applyAlignment="1" applyProtection="1">
      <protection hidden="1"/>
    </xf>
    <xf numFmtId="0" fontId="14" fillId="0" borderId="0" xfId="184" applyNumberFormat="1" applyFont="1" applyFill="1" applyBorder="1" applyAlignment="1" applyProtection="1">
      <alignment horizontal="right" vertical="center"/>
      <protection hidden="1"/>
    </xf>
    <xf numFmtId="0" fontId="13" fillId="0" borderId="0" xfId="184" applyFont="1" applyFill="1" applyBorder="1" applyProtection="1">
      <protection hidden="1"/>
    </xf>
    <xf numFmtId="0" fontId="6" fillId="0" borderId="1" xfId="184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Border="1"/>
    <xf numFmtId="9" fontId="12" fillId="0" borderId="4" xfId="0" applyNumberFormat="1" applyFont="1" applyBorder="1" applyAlignment="1">
      <alignment horizontal="center" vertical="center" wrapText="1"/>
    </xf>
    <xf numFmtId="0" fontId="35" fillId="0" borderId="1" xfId="206" applyFont="1" applyFill="1" applyBorder="1" applyProtection="1">
      <protection hidden="1"/>
    </xf>
    <xf numFmtId="0" fontId="35" fillId="0" borderId="2" xfId="206" applyFont="1" applyFill="1" applyBorder="1" applyProtection="1">
      <protection hidden="1"/>
    </xf>
    <xf numFmtId="0" fontId="36" fillId="0" borderId="2" xfId="206" applyNumberFormat="1" applyFont="1" applyFill="1" applyBorder="1" applyAlignment="1" applyProtection="1">
      <alignment horizontal="left" vertical="center"/>
      <protection hidden="1"/>
    </xf>
    <xf numFmtId="0" fontId="36" fillId="0" borderId="7" xfId="206" applyNumberFormat="1" applyFont="1" applyFill="1" applyBorder="1" applyAlignment="1" applyProtection="1">
      <alignment horizontal="left" vertical="center"/>
      <protection hidden="1"/>
    </xf>
    <xf numFmtId="0" fontId="36" fillId="0" borderId="1" xfId="206" applyNumberFormat="1" applyFont="1" applyFill="1" applyBorder="1" applyAlignment="1" applyProtection="1">
      <alignment horizontal="left" vertical="center"/>
      <protection hidden="1"/>
    </xf>
    <xf numFmtId="167" fontId="37" fillId="0" borderId="1" xfId="206" applyNumberFormat="1" applyFont="1" applyFill="1" applyBorder="1" applyAlignment="1" applyProtection="1">
      <alignment horizontal="center" vertical="center"/>
      <protection hidden="1"/>
    </xf>
    <xf numFmtId="0" fontId="37" fillId="0" borderId="2" xfId="206" applyNumberFormat="1" applyFont="1" applyFill="1" applyBorder="1" applyAlignment="1" applyProtection="1">
      <alignment horizontal="center" vertical="center"/>
      <protection hidden="1"/>
    </xf>
    <xf numFmtId="0" fontId="37" fillId="0" borderId="4" xfId="206" applyNumberFormat="1" applyFont="1" applyFill="1" applyBorder="1" applyAlignment="1" applyProtection="1">
      <alignment horizontal="center" vertical="center"/>
      <protection hidden="1"/>
    </xf>
    <xf numFmtId="0" fontId="37" fillId="0" borderId="1" xfId="206" applyNumberFormat="1" applyFont="1" applyFill="1" applyBorder="1" applyAlignment="1" applyProtection="1">
      <alignment horizontal="center" vertical="center"/>
      <protection hidden="1"/>
    </xf>
    <xf numFmtId="166" fontId="37" fillId="0" borderId="7" xfId="206" applyNumberFormat="1" applyFont="1" applyFill="1" applyBorder="1" applyAlignment="1" applyProtection="1">
      <alignment horizontal="center" vertical="center"/>
      <protection hidden="1"/>
    </xf>
    <xf numFmtId="166" fontId="37" fillId="0" borderId="4" xfId="206" applyNumberFormat="1" applyFont="1" applyFill="1" applyBorder="1" applyAlignment="1" applyProtection="1">
      <alignment horizontal="center" vertical="center"/>
      <protection hidden="1"/>
    </xf>
    <xf numFmtId="166" fontId="37" fillId="0" borderId="1" xfId="206" applyNumberFormat="1" applyFont="1" applyFill="1" applyBorder="1" applyAlignment="1" applyProtection="1">
      <alignment horizontal="center" vertical="center"/>
      <protection hidden="1"/>
    </xf>
    <xf numFmtId="0" fontId="37" fillId="0" borderId="1" xfId="206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06" applyNumberFormat="1" applyFont="1" applyFill="1" applyBorder="1" applyAlignment="1" applyProtection="1">
      <alignment horizontal="center" vertical="center"/>
      <protection hidden="1"/>
    </xf>
    <xf numFmtId="0" fontId="36" fillId="0" borderId="1" xfId="206" applyNumberFormat="1" applyFont="1" applyFill="1" applyBorder="1" applyAlignment="1" applyProtection="1">
      <alignment horizontal="center" vertical="center"/>
      <protection hidden="1"/>
    </xf>
    <xf numFmtId="166" fontId="36" fillId="0" borderId="4" xfId="206" applyNumberFormat="1" applyFont="1" applyFill="1" applyBorder="1" applyAlignment="1" applyProtection="1">
      <alignment horizontal="center" vertical="center"/>
      <protection hidden="1"/>
    </xf>
    <xf numFmtId="166" fontId="36" fillId="0" borderId="1" xfId="206" applyNumberFormat="1" applyFont="1" applyFill="1" applyBorder="1" applyAlignment="1" applyProtection="1">
      <alignment horizontal="center" vertical="center"/>
      <protection hidden="1"/>
    </xf>
    <xf numFmtId="0" fontId="36" fillId="0" borderId="1" xfId="206" applyNumberFormat="1" applyFont="1" applyFill="1" applyBorder="1" applyAlignment="1" applyProtection="1">
      <alignment horizontal="left" vertical="center" wrapText="1"/>
      <protection hidden="1"/>
    </xf>
    <xf numFmtId="0" fontId="36" fillId="0" borderId="1" xfId="207" applyNumberFormat="1" applyFont="1" applyFill="1" applyBorder="1" applyAlignment="1" applyProtection="1">
      <alignment horizontal="left" vertical="center"/>
      <protection hidden="1"/>
    </xf>
    <xf numFmtId="0" fontId="36" fillId="0" borderId="4" xfId="207" applyNumberFormat="1" applyFont="1" applyFill="1" applyBorder="1" applyAlignment="1" applyProtection="1">
      <alignment horizontal="left" vertical="center"/>
      <protection hidden="1"/>
    </xf>
    <xf numFmtId="0" fontId="36" fillId="0" borderId="2" xfId="207" applyNumberFormat="1" applyFont="1" applyFill="1" applyBorder="1" applyAlignment="1" applyProtection="1">
      <alignment horizontal="left" vertical="center"/>
      <protection hidden="1"/>
    </xf>
    <xf numFmtId="166" fontId="37" fillId="0" borderId="1" xfId="207" applyNumberFormat="1" applyFont="1" applyFill="1" applyBorder="1" applyAlignment="1" applyProtection="1">
      <alignment horizontal="center" vertical="center"/>
      <protection hidden="1"/>
    </xf>
    <xf numFmtId="0" fontId="37" fillId="0" borderId="1" xfId="207" applyNumberFormat="1" applyFont="1" applyFill="1" applyBorder="1" applyAlignment="1" applyProtection="1">
      <alignment horizontal="center" vertical="center"/>
      <protection hidden="1"/>
    </xf>
    <xf numFmtId="0" fontId="37" fillId="0" borderId="1" xfId="207" applyNumberFormat="1" applyFont="1" applyFill="1" applyBorder="1" applyAlignment="1" applyProtection="1">
      <alignment horizontal="left" vertical="center" wrapText="1"/>
      <protection hidden="1"/>
    </xf>
    <xf numFmtId="166" fontId="36" fillId="0" borderId="1" xfId="207" applyNumberFormat="1" applyFont="1" applyFill="1" applyBorder="1" applyAlignment="1" applyProtection="1">
      <alignment horizontal="center" vertical="center"/>
      <protection hidden="1"/>
    </xf>
    <xf numFmtId="0" fontId="36" fillId="0" borderId="1" xfId="207" applyNumberFormat="1" applyFont="1" applyFill="1" applyBorder="1" applyAlignment="1" applyProtection="1">
      <alignment horizontal="center" vertical="center"/>
      <protection hidden="1"/>
    </xf>
    <xf numFmtId="0" fontId="36" fillId="0" borderId="1" xfId="207" applyNumberFormat="1" applyFont="1" applyFill="1" applyBorder="1" applyAlignment="1" applyProtection="1">
      <alignment horizontal="left" vertical="center" wrapText="1"/>
      <protection hidden="1"/>
    </xf>
    <xf numFmtId="0" fontId="35" fillId="0" borderId="7" xfId="208" applyNumberFormat="1" applyFont="1" applyFill="1" applyBorder="1" applyAlignment="1" applyProtection="1">
      <protection hidden="1"/>
    </xf>
    <xf numFmtId="0" fontId="36" fillId="0" borderId="2" xfId="208" applyNumberFormat="1" applyFont="1" applyFill="1" applyBorder="1" applyAlignment="1" applyProtection="1">
      <alignment horizontal="left" vertical="center"/>
      <protection hidden="1"/>
    </xf>
    <xf numFmtId="0" fontId="36" fillId="0" borderId="7" xfId="208" applyNumberFormat="1" applyFont="1" applyFill="1" applyBorder="1" applyAlignment="1" applyProtection="1">
      <alignment horizontal="left" vertical="center"/>
      <protection hidden="1"/>
    </xf>
    <xf numFmtId="0" fontId="36" fillId="0" borderId="1" xfId="208" applyNumberFormat="1" applyFont="1" applyFill="1" applyBorder="1" applyAlignment="1" applyProtection="1">
      <alignment horizontal="left" vertical="center"/>
      <protection hidden="1"/>
    </xf>
    <xf numFmtId="0" fontId="37" fillId="0" borderId="7" xfId="208" applyNumberFormat="1" applyFont="1" applyFill="1" applyBorder="1" applyAlignment="1" applyProtection="1">
      <alignment horizontal="center" vertical="center"/>
      <protection hidden="1"/>
    </xf>
    <xf numFmtId="0" fontId="37" fillId="0" borderId="4" xfId="208" applyNumberFormat="1" applyFont="1" applyFill="1" applyBorder="1" applyAlignment="1" applyProtection="1">
      <alignment horizontal="center" vertical="center"/>
      <protection hidden="1"/>
    </xf>
    <xf numFmtId="0" fontId="37" fillId="0" borderId="1" xfId="208" applyNumberFormat="1" applyFont="1" applyFill="1" applyBorder="1" applyAlignment="1" applyProtection="1">
      <alignment horizontal="center" vertical="center"/>
      <protection hidden="1"/>
    </xf>
    <xf numFmtId="166" fontId="37" fillId="0" borderId="1" xfId="208" applyNumberFormat="1" applyFont="1" applyFill="1" applyBorder="1" applyAlignment="1" applyProtection="1">
      <alignment horizontal="center" vertical="center"/>
      <protection hidden="1"/>
    </xf>
    <xf numFmtId="165" fontId="37" fillId="0" borderId="1" xfId="208" applyNumberFormat="1" applyFont="1" applyFill="1" applyBorder="1" applyAlignment="1" applyProtection="1">
      <alignment horizontal="center" vertical="center"/>
      <protection hidden="1"/>
    </xf>
    <xf numFmtId="0" fontId="37" fillId="0" borderId="1" xfId="208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08" applyNumberFormat="1" applyFont="1" applyFill="1" applyBorder="1" applyAlignment="1" applyProtection="1">
      <alignment horizontal="center" vertical="center"/>
      <protection hidden="1"/>
    </xf>
    <xf numFmtId="0" fontId="36" fillId="0" borderId="1" xfId="208" applyNumberFormat="1" applyFont="1" applyFill="1" applyBorder="1" applyAlignment="1" applyProtection="1">
      <alignment horizontal="center" vertical="center"/>
      <protection hidden="1"/>
    </xf>
    <xf numFmtId="166" fontId="36" fillId="0" borderId="1" xfId="208" applyNumberFormat="1" applyFont="1" applyFill="1" applyBorder="1" applyAlignment="1" applyProtection="1">
      <alignment horizontal="center" vertical="center"/>
      <protection hidden="1"/>
    </xf>
    <xf numFmtId="165" fontId="36" fillId="0" borderId="1" xfId="208" applyNumberFormat="1" applyFont="1" applyFill="1" applyBorder="1" applyAlignment="1" applyProtection="1">
      <alignment horizontal="center" vertical="center"/>
      <protection hidden="1"/>
    </xf>
    <xf numFmtId="0" fontId="36" fillId="0" borderId="1" xfId="208" applyNumberFormat="1" applyFont="1" applyFill="1" applyBorder="1" applyAlignment="1" applyProtection="1">
      <alignment horizontal="left" vertical="center" wrapText="1"/>
      <protection hidden="1"/>
    </xf>
    <xf numFmtId="49" fontId="4" fillId="0" borderId="4" xfId="0" applyNumberFormat="1" applyFont="1" applyFill="1" applyBorder="1" applyAlignment="1">
      <alignment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left" vertical="center" wrapText="1" shrinkToFit="1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 shrinkToFit="1"/>
    </xf>
    <xf numFmtId="167" fontId="37" fillId="0" borderId="4" xfId="208" applyNumberFormat="1" applyFont="1" applyFill="1" applyBorder="1" applyAlignment="1" applyProtection="1">
      <alignment horizontal="center" vertical="center"/>
      <protection hidden="1"/>
    </xf>
    <xf numFmtId="167" fontId="37" fillId="0" borderId="1" xfId="208" applyNumberFormat="1" applyFont="1" applyFill="1" applyBorder="1" applyAlignment="1" applyProtection="1">
      <alignment horizontal="center" vertical="center"/>
      <protection hidden="1"/>
    </xf>
    <xf numFmtId="166" fontId="37" fillId="0" borderId="1" xfId="215" applyNumberFormat="1" applyFont="1" applyFill="1" applyBorder="1" applyAlignment="1" applyProtection="1">
      <alignment horizontal="center" vertical="center"/>
      <protection hidden="1"/>
    </xf>
    <xf numFmtId="0" fontId="37" fillId="0" borderId="1" xfId="215" applyNumberFormat="1" applyFont="1" applyFill="1" applyBorder="1" applyAlignment="1" applyProtection="1">
      <alignment horizontal="center" vertical="center"/>
      <protection hidden="1"/>
    </xf>
    <xf numFmtId="0" fontId="37" fillId="0" borderId="1" xfId="215" applyNumberFormat="1" applyFont="1" applyFill="1" applyBorder="1" applyAlignment="1" applyProtection="1">
      <alignment horizontal="left" vertical="center" wrapText="1"/>
      <protection hidden="1"/>
    </xf>
    <xf numFmtId="166" fontId="36" fillId="0" borderId="1" xfId="215" applyNumberFormat="1" applyFont="1" applyFill="1" applyBorder="1" applyAlignment="1" applyProtection="1">
      <alignment horizontal="center" vertical="center"/>
      <protection hidden="1"/>
    </xf>
    <xf numFmtId="0" fontId="36" fillId="0" borderId="1" xfId="215" applyNumberFormat="1" applyFont="1" applyFill="1" applyBorder="1" applyAlignment="1" applyProtection="1">
      <alignment horizontal="center" vertical="center"/>
      <protection hidden="1"/>
    </xf>
    <xf numFmtId="0" fontId="36" fillId="0" borderId="1" xfId="215" applyNumberFormat="1" applyFont="1" applyFill="1" applyBorder="1" applyAlignment="1" applyProtection="1">
      <alignment horizontal="left" vertical="center" wrapText="1"/>
      <protection hidden="1"/>
    </xf>
    <xf numFmtId="166" fontId="37" fillId="0" borderId="1" xfId="216" applyNumberFormat="1" applyFont="1" applyFill="1" applyBorder="1" applyAlignment="1" applyProtection="1">
      <alignment horizontal="center" vertical="center"/>
      <protection hidden="1"/>
    </xf>
    <xf numFmtId="0" fontId="37" fillId="0" borderId="1" xfId="216" applyNumberFormat="1" applyFont="1" applyFill="1" applyBorder="1" applyAlignment="1" applyProtection="1">
      <alignment horizontal="center" vertical="center"/>
      <protection hidden="1"/>
    </xf>
    <xf numFmtId="0" fontId="37" fillId="0" borderId="1" xfId="216" applyNumberFormat="1" applyFont="1" applyFill="1" applyBorder="1" applyAlignment="1" applyProtection="1">
      <alignment horizontal="left" vertical="center" wrapText="1"/>
      <protection hidden="1"/>
    </xf>
    <xf numFmtId="166" fontId="36" fillId="0" borderId="1" xfId="216" applyNumberFormat="1" applyFont="1" applyFill="1" applyBorder="1" applyAlignment="1" applyProtection="1">
      <alignment horizontal="center" vertical="center"/>
      <protection hidden="1"/>
    </xf>
    <xf numFmtId="0" fontId="36" fillId="0" borderId="1" xfId="216" applyNumberFormat="1" applyFont="1" applyFill="1" applyBorder="1" applyAlignment="1" applyProtection="1">
      <alignment horizontal="center" vertical="center"/>
      <protection hidden="1"/>
    </xf>
    <xf numFmtId="0" fontId="36" fillId="0" borderId="1" xfId="216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18" applyNumberFormat="1" applyFont="1" applyFill="1" applyBorder="1" applyAlignment="1" applyProtection="1">
      <alignment horizontal="center" vertical="center"/>
      <protection hidden="1"/>
    </xf>
    <xf numFmtId="0" fontId="37" fillId="0" borderId="1" xfId="218" applyNumberFormat="1" applyFont="1" applyFill="1" applyBorder="1" applyAlignment="1" applyProtection="1">
      <alignment horizontal="center" vertical="center"/>
      <protection hidden="1"/>
    </xf>
    <xf numFmtId="166" fontId="37" fillId="0" borderId="1" xfId="218" applyNumberFormat="1" applyFont="1" applyFill="1" applyBorder="1" applyAlignment="1" applyProtection="1">
      <alignment horizontal="center" vertical="center"/>
      <protection hidden="1"/>
    </xf>
    <xf numFmtId="165" fontId="37" fillId="0" borderId="1" xfId="218" applyNumberFormat="1" applyFont="1" applyFill="1" applyBorder="1" applyAlignment="1" applyProtection="1">
      <alignment horizontal="center" vertical="center"/>
      <protection hidden="1"/>
    </xf>
    <xf numFmtId="0" fontId="37" fillId="0" borderId="1" xfId="218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18" applyNumberFormat="1" applyFont="1" applyFill="1" applyBorder="1" applyAlignment="1" applyProtection="1">
      <alignment horizontal="center" vertical="center"/>
      <protection hidden="1"/>
    </xf>
    <xf numFmtId="0" fontId="36" fillId="0" borderId="1" xfId="218" applyNumberFormat="1" applyFont="1" applyFill="1" applyBorder="1" applyAlignment="1" applyProtection="1">
      <alignment horizontal="center" vertical="center"/>
      <protection hidden="1"/>
    </xf>
    <xf numFmtId="166" fontId="36" fillId="0" borderId="1" xfId="218" applyNumberFormat="1" applyFont="1" applyFill="1" applyBorder="1" applyAlignment="1" applyProtection="1">
      <alignment horizontal="center" vertical="center"/>
      <protection hidden="1"/>
    </xf>
    <xf numFmtId="165" fontId="36" fillId="0" borderId="1" xfId="218" applyNumberFormat="1" applyFont="1" applyFill="1" applyBorder="1" applyAlignment="1" applyProtection="1">
      <alignment horizontal="center" vertical="center"/>
      <protection hidden="1"/>
    </xf>
    <xf numFmtId="0" fontId="36" fillId="0" borderId="1" xfId="218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19" applyNumberFormat="1" applyFont="1" applyFill="1" applyBorder="1" applyAlignment="1" applyProtection="1">
      <alignment horizontal="center" vertical="center"/>
      <protection hidden="1"/>
    </xf>
    <xf numFmtId="0" fontId="37" fillId="0" borderId="1" xfId="219" applyNumberFormat="1" applyFont="1" applyFill="1" applyBorder="1" applyAlignment="1" applyProtection="1">
      <alignment horizontal="center" vertical="center"/>
      <protection hidden="1"/>
    </xf>
    <xf numFmtId="166" fontId="37" fillId="0" borderId="1" xfId="219" applyNumberFormat="1" applyFont="1" applyFill="1" applyBorder="1" applyAlignment="1" applyProtection="1">
      <alignment horizontal="center" vertical="center"/>
      <protection hidden="1"/>
    </xf>
    <xf numFmtId="165" fontId="37" fillId="0" borderId="1" xfId="219" applyNumberFormat="1" applyFont="1" applyFill="1" applyBorder="1" applyAlignment="1" applyProtection="1">
      <alignment horizontal="center" vertical="center"/>
      <protection hidden="1"/>
    </xf>
    <xf numFmtId="0" fontId="37" fillId="0" borderId="1" xfId="219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19" applyNumberFormat="1" applyFont="1" applyFill="1" applyBorder="1" applyAlignment="1" applyProtection="1">
      <alignment horizontal="center" vertical="center"/>
      <protection hidden="1"/>
    </xf>
    <xf numFmtId="0" fontId="36" fillId="0" borderId="1" xfId="219" applyNumberFormat="1" applyFont="1" applyFill="1" applyBorder="1" applyAlignment="1" applyProtection="1">
      <alignment horizontal="center" vertical="center"/>
      <protection hidden="1"/>
    </xf>
    <xf numFmtId="166" fontId="36" fillId="0" borderId="1" xfId="219" applyNumberFormat="1" applyFont="1" applyFill="1" applyBorder="1" applyAlignment="1" applyProtection="1">
      <alignment horizontal="center" vertical="center"/>
      <protection hidden="1"/>
    </xf>
    <xf numFmtId="165" fontId="36" fillId="0" borderId="1" xfId="219" applyNumberFormat="1" applyFont="1" applyFill="1" applyBorder="1" applyAlignment="1" applyProtection="1">
      <alignment horizontal="center" vertical="center"/>
      <protection hidden="1"/>
    </xf>
    <xf numFmtId="0" fontId="36" fillId="0" borderId="1" xfId="219" applyNumberFormat="1" applyFont="1" applyFill="1" applyBorder="1" applyAlignment="1" applyProtection="1">
      <alignment horizontal="left" vertical="center" wrapText="1"/>
      <protection hidden="1"/>
    </xf>
    <xf numFmtId="167" fontId="37" fillId="0" borderId="4" xfId="208" applyNumberFormat="1" applyFont="1" applyFill="1" applyBorder="1" applyAlignment="1" applyProtection="1">
      <alignment horizontal="center" vertical="center"/>
      <protection hidden="1"/>
    </xf>
    <xf numFmtId="167" fontId="37" fillId="0" borderId="1" xfId="208" applyNumberFormat="1" applyFont="1" applyFill="1" applyBorder="1" applyAlignment="1" applyProtection="1">
      <alignment horizontal="center" vertical="center"/>
      <protection hidden="1"/>
    </xf>
    <xf numFmtId="0" fontId="37" fillId="0" borderId="4" xfId="220" applyNumberFormat="1" applyFont="1" applyFill="1" applyBorder="1" applyAlignment="1" applyProtection="1">
      <alignment horizontal="center" vertical="center"/>
      <protection hidden="1"/>
    </xf>
    <xf numFmtId="0" fontId="37" fillId="0" borderId="1" xfId="220" applyNumberFormat="1" applyFont="1" applyFill="1" applyBorder="1" applyAlignment="1" applyProtection="1">
      <alignment horizontal="center" vertical="center"/>
      <protection hidden="1"/>
    </xf>
    <xf numFmtId="166" fontId="37" fillId="0" borderId="7" xfId="220" applyNumberFormat="1" applyFont="1" applyFill="1" applyBorder="1" applyAlignment="1" applyProtection="1">
      <alignment horizontal="center" vertical="center"/>
      <protection hidden="1"/>
    </xf>
    <xf numFmtId="166" fontId="37" fillId="0" borderId="4" xfId="220" applyNumberFormat="1" applyFont="1" applyFill="1" applyBorder="1" applyAlignment="1" applyProtection="1">
      <alignment horizontal="center" vertical="center"/>
      <protection hidden="1"/>
    </xf>
    <xf numFmtId="166" fontId="37" fillId="0" borderId="1" xfId="220" applyNumberFormat="1" applyFont="1" applyFill="1" applyBorder="1" applyAlignment="1" applyProtection="1">
      <alignment horizontal="center" vertical="center"/>
      <protection hidden="1"/>
    </xf>
    <xf numFmtId="0" fontId="37" fillId="0" borderId="1" xfId="220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0" applyNumberFormat="1" applyFont="1" applyFill="1" applyBorder="1" applyAlignment="1" applyProtection="1">
      <alignment horizontal="center" vertical="center"/>
      <protection hidden="1"/>
    </xf>
    <xf numFmtId="0" fontId="36" fillId="0" borderId="1" xfId="220" applyNumberFormat="1" applyFont="1" applyFill="1" applyBorder="1" applyAlignment="1" applyProtection="1">
      <alignment horizontal="center" vertical="center"/>
      <protection hidden="1"/>
    </xf>
    <xf numFmtId="166" fontId="36" fillId="0" borderId="4" xfId="220" applyNumberFormat="1" applyFont="1" applyFill="1" applyBorder="1" applyAlignment="1" applyProtection="1">
      <alignment horizontal="center" vertical="center"/>
      <protection hidden="1"/>
    </xf>
    <xf numFmtId="166" fontId="36" fillId="0" borderId="1" xfId="220" applyNumberFormat="1" applyFont="1" applyFill="1" applyBorder="1" applyAlignment="1" applyProtection="1">
      <alignment horizontal="center" vertical="center"/>
      <protection hidden="1"/>
    </xf>
    <xf numFmtId="0" fontId="36" fillId="0" borderId="1" xfId="220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21" applyNumberFormat="1" applyFont="1" applyFill="1" applyBorder="1" applyAlignment="1" applyProtection="1">
      <alignment horizontal="center" vertical="center"/>
      <protection hidden="1"/>
    </xf>
    <xf numFmtId="0" fontId="37" fillId="0" borderId="1" xfId="221" applyNumberFormat="1" applyFont="1" applyFill="1" applyBorder="1" applyAlignment="1" applyProtection="1">
      <alignment horizontal="center" vertical="center"/>
      <protection hidden="1"/>
    </xf>
    <xf numFmtId="166" fontId="37" fillId="0" borderId="7" xfId="221" applyNumberFormat="1" applyFont="1" applyFill="1" applyBorder="1" applyAlignment="1" applyProtection="1">
      <alignment horizontal="center" vertical="center"/>
      <protection hidden="1"/>
    </xf>
    <xf numFmtId="166" fontId="37" fillId="0" borderId="4" xfId="221" applyNumberFormat="1" applyFont="1" applyFill="1" applyBorder="1" applyAlignment="1" applyProtection="1">
      <alignment horizontal="center" vertical="center"/>
      <protection hidden="1"/>
    </xf>
    <xf numFmtId="166" fontId="37" fillId="0" borderId="1" xfId="221" applyNumberFormat="1" applyFont="1" applyFill="1" applyBorder="1" applyAlignment="1" applyProtection="1">
      <alignment horizontal="center" vertical="center"/>
      <protection hidden="1"/>
    </xf>
    <xf numFmtId="0" fontId="37" fillId="0" borderId="1" xfId="221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1" applyNumberFormat="1" applyFont="1" applyFill="1" applyBorder="1" applyAlignment="1" applyProtection="1">
      <alignment horizontal="center" vertical="center"/>
      <protection hidden="1"/>
    </xf>
    <xf numFmtId="0" fontId="36" fillId="0" borderId="1" xfId="221" applyNumberFormat="1" applyFont="1" applyFill="1" applyBorder="1" applyAlignment="1" applyProtection="1">
      <alignment horizontal="center" vertical="center"/>
      <protection hidden="1"/>
    </xf>
    <xf numFmtId="166" fontId="36" fillId="0" borderId="4" xfId="221" applyNumberFormat="1" applyFont="1" applyFill="1" applyBorder="1" applyAlignment="1" applyProtection="1">
      <alignment horizontal="center" vertical="center"/>
      <protection hidden="1"/>
    </xf>
    <xf numFmtId="166" fontId="36" fillId="0" borderId="1" xfId="221" applyNumberFormat="1" applyFont="1" applyFill="1" applyBorder="1" applyAlignment="1" applyProtection="1">
      <alignment horizontal="center" vertical="center"/>
      <protection hidden="1"/>
    </xf>
    <xf numFmtId="0" fontId="36" fillId="0" borderId="1" xfId="221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22" applyNumberFormat="1" applyFont="1" applyFill="1" applyBorder="1" applyAlignment="1" applyProtection="1">
      <alignment horizontal="center" vertical="center"/>
      <protection hidden="1"/>
    </xf>
    <xf numFmtId="0" fontId="37" fillId="0" borderId="1" xfId="222" applyNumberFormat="1" applyFont="1" applyFill="1" applyBorder="1" applyAlignment="1" applyProtection="1">
      <alignment horizontal="center" vertical="center"/>
      <protection hidden="1"/>
    </xf>
    <xf numFmtId="166" fontId="37" fillId="0" borderId="7" xfId="222" applyNumberFormat="1" applyFont="1" applyFill="1" applyBorder="1" applyAlignment="1" applyProtection="1">
      <alignment horizontal="center" vertical="center"/>
      <protection hidden="1"/>
    </xf>
    <xf numFmtId="166" fontId="37" fillId="0" borderId="4" xfId="222" applyNumberFormat="1" applyFont="1" applyFill="1" applyBorder="1" applyAlignment="1" applyProtection="1">
      <alignment horizontal="center" vertical="center"/>
      <protection hidden="1"/>
    </xf>
    <xf numFmtId="166" fontId="37" fillId="0" borderId="1" xfId="222" applyNumberFormat="1" applyFont="1" applyFill="1" applyBorder="1" applyAlignment="1" applyProtection="1">
      <alignment horizontal="center" vertical="center"/>
      <protection hidden="1"/>
    </xf>
    <xf numFmtId="0" fontId="37" fillId="0" borderId="1" xfId="222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2" applyNumberFormat="1" applyFont="1" applyFill="1" applyBorder="1" applyAlignment="1" applyProtection="1">
      <alignment horizontal="center" vertical="center"/>
      <protection hidden="1"/>
    </xf>
    <xf numFmtId="0" fontId="36" fillId="0" borderId="1" xfId="222" applyNumberFormat="1" applyFont="1" applyFill="1" applyBorder="1" applyAlignment="1" applyProtection="1">
      <alignment horizontal="center" vertical="center"/>
      <protection hidden="1"/>
    </xf>
    <xf numFmtId="166" fontId="36" fillId="0" borderId="4" xfId="222" applyNumberFormat="1" applyFont="1" applyFill="1" applyBorder="1" applyAlignment="1" applyProtection="1">
      <alignment horizontal="center" vertical="center"/>
      <protection hidden="1"/>
    </xf>
    <xf numFmtId="166" fontId="36" fillId="0" borderId="1" xfId="222" applyNumberFormat="1" applyFont="1" applyFill="1" applyBorder="1" applyAlignment="1" applyProtection="1">
      <alignment horizontal="center" vertical="center"/>
      <protection hidden="1"/>
    </xf>
    <xf numFmtId="0" fontId="36" fillId="0" borderId="1" xfId="222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23" applyNumberFormat="1" applyFont="1" applyFill="1" applyBorder="1" applyAlignment="1" applyProtection="1">
      <alignment horizontal="center" vertical="center"/>
      <protection hidden="1"/>
    </xf>
    <xf numFmtId="0" fontId="37" fillId="0" borderId="1" xfId="223" applyNumberFormat="1" applyFont="1" applyFill="1" applyBorder="1" applyAlignment="1" applyProtection="1">
      <alignment horizontal="center" vertical="center"/>
      <protection hidden="1"/>
    </xf>
    <xf numFmtId="166" fontId="37" fillId="0" borderId="7" xfId="223" applyNumberFormat="1" applyFont="1" applyFill="1" applyBorder="1" applyAlignment="1" applyProtection="1">
      <alignment horizontal="center" vertical="center"/>
      <protection hidden="1"/>
    </xf>
    <xf numFmtId="166" fontId="37" fillId="0" borderId="4" xfId="223" applyNumberFormat="1" applyFont="1" applyFill="1" applyBorder="1" applyAlignment="1" applyProtection="1">
      <alignment horizontal="center" vertical="center"/>
      <protection hidden="1"/>
    </xf>
    <xf numFmtId="166" fontId="37" fillId="0" borderId="1" xfId="223" applyNumberFormat="1" applyFont="1" applyFill="1" applyBorder="1" applyAlignment="1" applyProtection="1">
      <alignment horizontal="center" vertical="center"/>
      <protection hidden="1"/>
    </xf>
    <xf numFmtId="0" fontId="37" fillId="0" borderId="1" xfId="223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3" applyNumberFormat="1" applyFont="1" applyFill="1" applyBorder="1" applyAlignment="1" applyProtection="1">
      <alignment horizontal="center" vertical="center"/>
      <protection hidden="1"/>
    </xf>
    <xf numFmtId="0" fontId="36" fillId="0" borderId="1" xfId="223" applyNumberFormat="1" applyFont="1" applyFill="1" applyBorder="1" applyAlignment="1" applyProtection="1">
      <alignment horizontal="center" vertical="center"/>
      <protection hidden="1"/>
    </xf>
    <xf numFmtId="166" fontId="36" fillId="0" borderId="4" xfId="223" applyNumberFormat="1" applyFont="1" applyFill="1" applyBorder="1" applyAlignment="1" applyProtection="1">
      <alignment horizontal="center" vertical="center"/>
      <protection hidden="1"/>
    </xf>
    <xf numFmtId="166" fontId="36" fillId="0" borderId="1" xfId="223" applyNumberFormat="1" applyFont="1" applyFill="1" applyBorder="1" applyAlignment="1" applyProtection="1">
      <alignment horizontal="center" vertical="center"/>
      <protection hidden="1"/>
    </xf>
    <xf numFmtId="0" fontId="36" fillId="0" borderId="1" xfId="223" applyNumberFormat="1" applyFont="1" applyFill="1" applyBorder="1" applyAlignment="1" applyProtection="1">
      <alignment horizontal="left" vertical="center" wrapText="1"/>
      <protection hidden="1"/>
    </xf>
    <xf numFmtId="166" fontId="37" fillId="0" borderId="1" xfId="225" applyNumberFormat="1" applyFont="1" applyFill="1" applyBorder="1" applyAlignment="1" applyProtection="1">
      <alignment horizontal="center" vertical="center"/>
      <protection hidden="1"/>
    </xf>
    <xf numFmtId="0" fontId="37" fillId="0" borderId="1" xfId="225" applyNumberFormat="1" applyFont="1" applyFill="1" applyBorder="1" applyAlignment="1" applyProtection="1">
      <alignment horizontal="center" vertical="center"/>
      <protection hidden="1"/>
    </xf>
    <xf numFmtId="0" fontId="37" fillId="0" borderId="1" xfId="225" applyNumberFormat="1" applyFont="1" applyFill="1" applyBorder="1" applyAlignment="1" applyProtection="1">
      <alignment horizontal="left" vertical="center" wrapText="1"/>
      <protection hidden="1"/>
    </xf>
    <xf numFmtId="166" fontId="36" fillId="0" borderId="1" xfId="225" applyNumberFormat="1" applyFont="1" applyFill="1" applyBorder="1" applyAlignment="1" applyProtection="1">
      <alignment horizontal="center" vertical="center"/>
      <protection hidden="1"/>
    </xf>
    <xf numFmtId="0" fontId="36" fillId="0" borderId="1" xfId="225" applyNumberFormat="1" applyFont="1" applyFill="1" applyBorder="1" applyAlignment="1" applyProtection="1">
      <alignment horizontal="center" vertical="center"/>
      <protection hidden="1"/>
    </xf>
    <xf numFmtId="0" fontId="36" fillId="0" borderId="1" xfId="225" applyNumberFormat="1" applyFont="1" applyFill="1" applyBorder="1" applyAlignment="1" applyProtection="1">
      <alignment horizontal="left" vertical="center" wrapText="1"/>
      <protection hidden="1"/>
    </xf>
    <xf numFmtId="168" fontId="36" fillId="0" borderId="0" xfId="210" applyNumberFormat="1" applyFont="1" applyFill="1" applyBorder="1" applyAlignment="1" applyProtection="1">
      <alignment horizontal="right" vertical="center"/>
      <protection hidden="1"/>
    </xf>
    <xf numFmtId="169" fontId="37" fillId="0" borderId="0" xfId="210" applyNumberFormat="1" applyFont="1" applyFill="1" applyBorder="1" applyAlignment="1" applyProtection="1">
      <alignment horizontal="right" vertical="center"/>
      <protection hidden="1"/>
    </xf>
    <xf numFmtId="168" fontId="37" fillId="0" borderId="0" xfId="210" applyNumberFormat="1" applyFont="1" applyFill="1" applyBorder="1" applyAlignment="1" applyProtection="1">
      <alignment horizontal="right" vertical="center"/>
      <protection hidden="1"/>
    </xf>
    <xf numFmtId="174" fontId="36" fillId="0" borderId="0" xfId="210" applyNumberFormat="1" applyFont="1" applyFill="1" applyBorder="1" applyAlignment="1" applyProtection="1">
      <alignment horizontal="right" vertical="center"/>
      <protection hidden="1"/>
    </xf>
    <xf numFmtId="0" fontId="37" fillId="0" borderId="4" xfId="228" applyNumberFormat="1" applyFont="1" applyFill="1" applyBorder="1" applyAlignment="1" applyProtection="1">
      <alignment horizontal="center" vertical="center"/>
      <protection hidden="1"/>
    </xf>
    <xf numFmtId="0" fontId="37" fillId="0" borderId="1" xfId="228" applyNumberFormat="1" applyFont="1" applyFill="1" applyBorder="1" applyAlignment="1" applyProtection="1">
      <alignment horizontal="center" vertical="center"/>
      <protection hidden="1"/>
    </xf>
    <xf numFmtId="166" fontId="37" fillId="0" borderId="1" xfId="228" applyNumberFormat="1" applyFont="1" applyFill="1" applyBorder="1" applyAlignment="1" applyProtection="1">
      <alignment horizontal="center" vertical="center"/>
      <protection hidden="1"/>
    </xf>
    <xf numFmtId="165" fontId="37" fillId="0" borderId="1" xfId="228" applyNumberFormat="1" applyFont="1" applyFill="1" applyBorder="1" applyAlignment="1" applyProtection="1">
      <alignment horizontal="center" vertical="center"/>
      <protection hidden="1"/>
    </xf>
    <xf numFmtId="0" fontId="37" fillId="0" borderId="1" xfId="228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8" applyNumberFormat="1" applyFont="1" applyFill="1" applyBorder="1" applyAlignment="1" applyProtection="1">
      <alignment horizontal="center" vertical="center"/>
      <protection hidden="1"/>
    </xf>
    <xf numFmtId="0" fontId="36" fillId="0" borderId="1" xfId="228" applyNumberFormat="1" applyFont="1" applyFill="1" applyBorder="1" applyAlignment="1" applyProtection="1">
      <alignment horizontal="center" vertical="center"/>
      <protection hidden="1"/>
    </xf>
    <xf numFmtId="166" fontId="36" fillId="0" borderId="1" xfId="228" applyNumberFormat="1" applyFont="1" applyFill="1" applyBorder="1" applyAlignment="1" applyProtection="1">
      <alignment horizontal="center" vertical="center"/>
      <protection hidden="1"/>
    </xf>
    <xf numFmtId="165" fontId="36" fillId="0" borderId="1" xfId="228" applyNumberFormat="1" applyFont="1" applyFill="1" applyBorder="1" applyAlignment="1" applyProtection="1">
      <alignment horizontal="center" vertical="center"/>
      <protection hidden="1"/>
    </xf>
    <xf numFmtId="0" fontId="36" fillId="0" borderId="1" xfId="228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29" applyNumberFormat="1" applyFont="1" applyFill="1" applyBorder="1" applyAlignment="1" applyProtection="1">
      <alignment horizontal="center" vertical="center"/>
      <protection hidden="1"/>
    </xf>
    <xf numFmtId="0" fontId="37" fillId="0" borderId="1" xfId="229" applyNumberFormat="1" applyFont="1" applyFill="1" applyBorder="1" applyAlignment="1" applyProtection="1">
      <alignment horizontal="center" vertical="center"/>
      <protection hidden="1"/>
    </xf>
    <xf numFmtId="166" fontId="37" fillId="0" borderId="1" xfId="229" applyNumberFormat="1" applyFont="1" applyFill="1" applyBorder="1" applyAlignment="1" applyProtection="1">
      <alignment horizontal="center" vertical="center"/>
      <protection hidden="1"/>
    </xf>
    <xf numFmtId="165" fontId="37" fillId="0" borderId="1" xfId="229" applyNumberFormat="1" applyFont="1" applyFill="1" applyBorder="1" applyAlignment="1" applyProtection="1">
      <alignment horizontal="center" vertical="center"/>
      <protection hidden="1"/>
    </xf>
    <xf numFmtId="0" fontId="37" fillId="0" borderId="1" xfId="229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9" applyNumberFormat="1" applyFont="1" applyFill="1" applyBorder="1" applyAlignment="1" applyProtection="1">
      <alignment horizontal="center" vertical="center"/>
      <protection hidden="1"/>
    </xf>
    <xf numFmtId="0" fontId="36" fillId="0" borderId="1" xfId="229" applyNumberFormat="1" applyFont="1" applyFill="1" applyBorder="1" applyAlignment="1" applyProtection="1">
      <alignment horizontal="center" vertical="center"/>
      <protection hidden="1"/>
    </xf>
    <xf numFmtId="166" fontId="36" fillId="0" borderId="1" xfId="229" applyNumberFormat="1" applyFont="1" applyFill="1" applyBorder="1" applyAlignment="1" applyProtection="1">
      <alignment horizontal="center" vertical="center"/>
      <protection hidden="1"/>
    </xf>
    <xf numFmtId="165" fontId="36" fillId="0" borderId="1" xfId="229" applyNumberFormat="1" applyFont="1" applyFill="1" applyBorder="1" applyAlignment="1" applyProtection="1">
      <alignment horizontal="center" vertical="center"/>
      <protection hidden="1"/>
    </xf>
    <xf numFmtId="0" fontId="36" fillId="0" borderId="1" xfId="229" applyNumberFormat="1" applyFont="1" applyFill="1" applyBorder="1" applyAlignment="1" applyProtection="1">
      <alignment horizontal="left" vertical="center" wrapText="1"/>
      <protection hidden="1"/>
    </xf>
    <xf numFmtId="167" fontId="37" fillId="0" borderId="4" xfId="208" applyNumberFormat="1" applyFont="1" applyFill="1" applyBorder="1" applyAlignment="1" applyProtection="1">
      <alignment horizontal="center" vertical="center"/>
      <protection hidden="1"/>
    </xf>
    <xf numFmtId="167" fontId="37" fillId="0" borderId="1" xfId="208" applyNumberFormat="1" applyFont="1" applyFill="1" applyBorder="1" applyAlignment="1" applyProtection="1">
      <alignment horizontal="center" vertical="center"/>
      <protection hidden="1"/>
    </xf>
    <xf numFmtId="168" fontId="36" fillId="0" borderId="4" xfId="230" applyNumberFormat="1" applyFont="1" applyFill="1" applyBorder="1" applyAlignment="1" applyProtection="1">
      <alignment horizontal="right" vertical="center"/>
      <protection hidden="1"/>
    </xf>
    <xf numFmtId="169" fontId="37" fillId="0" borderId="7" xfId="230" applyNumberFormat="1" applyFont="1" applyFill="1" applyBorder="1" applyAlignment="1" applyProtection="1">
      <alignment horizontal="right" vertical="center"/>
      <protection hidden="1"/>
    </xf>
    <xf numFmtId="168" fontId="36" fillId="0" borderId="1" xfId="230" applyNumberFormat="1" applyFont="1" applyFill="1" applyBorder="1" applyAlignment="1" applyProtection="1">
      <alignment horizontal="right" vertical="center" wrapText="1"/>
      <protection hidden="1"/>
    </xf>
    <xf numFmtId="166" fontId="37" fillId="0" borderId="1" xfId="232" applyNumberFormat="1" applyFont="1" applyFill="1" applyBorder="1" applyAlignment="1" applyProtection="1">
      <alignment horizontal="center" vertical="center"/>
      <protection hidden="1"/>
    </xf>
    <xf numFmtId="0" fontId="37" fillId="0" borderId="1" xfId="232" applyNumberFormat="1" applyFont="1" applyFill="1" applyBorder="1" applyAlignment="1" applyProtection="1">
      <alignment horizontal="center" vertical="center"/>
      <protection hidden="1"/>
    </xf>
    <xf numFmtId="0" fontId="37" fillId="0" borderId="1" xfId="232" applyNumberFormat="1" applyFont="1" applyFill="1" applyBorder="1" applyAlignment="1" applyProtection="1">
      <alignment horizontal="left" vertical="center" wrapText="1"/>
      <protection hidden="1"/>
    </xf>
    <xf numFmtId="166" fontId="36" fillId="0" borderId="1" xfId="232" applyNumberFormat="1" applyFont="1" applyFill="1" applyBorder="1" applyAlignment="1" applyProtection="1">
      <alignment horizontal="center" vertical="center"/>
      <protection hidden="1"/>
    </xf>
    <xf numFmtId="0" fontId="36" fillId="0" borderId="1" xfId="232" applyNumberFormat="1" applyFont="1" applyFill="1" applyBorder="1" applyAlignment="1" applyProtection="1">
      <alignment horizontal="center" vertical="center"/>
      <protection hidden="1"/>
    </xf>
    <xf numFmtId="0" fontId="36" fillId="0" borderId="1" xfId="232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33" applyNumberFormat="1" applyFont="1" applyFill="1" applyBorder="1" applyAlignment="1" applyProtection="1">
      <alignment horizontal="center" vertical="center"/>
      <protection hidden="1"/>
    </xf>
    <xf numFmtId="0" fontId="37" fillId="0" borderId="1" xfId="233" applyNumberFormat="1" applyFont="1" applyFill="1" applyBorder="1" applyAlignment="1" applyProtection="1">
      <alignment horizontal="center" vertical="center"/>
      <protection hidden="1"/>
    </xf>
    <xf numFmtId="166" fontId="37" fillId="0" borderId="7" xfId="233" applyNumberFormat="1" applyFont="1" applyFill="1" applyBorder="1" applyAlignment="1" applyProtection="1">
      <alignment horizontal="center" vertical="center"/>
      <protection hidden="1"/>
    </xf>
    <xf numFmtId="166" fontId="37" fillId="0" borderId="4" xfId="233" applyNumberFormat="1" applyFont="1" applyFill="1" applyBorder="1" applyAlignment="1" applyProtection="1">
      <alignment horizontal="center" vertical="center"/>
      <protection hidden="1"/>
    </xf>
    <xf numFmtId="166" fontId="37" fillId="0" borderId="1" xfId="233" applyNumberFormat="1" applyFont="1" applyFill="1" applyBorder="1" applyAlignment="1" applyProtection="1">
      <alignment horizontal="center" vertical="center"/>
      <protection hidden="1"/>
    </xf>
    <xf numFmtId="0" fontId="37" fillId="0" borderId="1" xfId="233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33" applyNumberFormat="1" applyFont="1" applyFill="1" applyBorder="1" applyAlignment="1" applyProtection="1">
      <alignment horizontal="center" vertical="center"/>
      <protection hidden="1"/>
    </xf>
    <xf numFmtId="0" fontId="36" fillId="0" borderId="1" xfId="233" applyNumberFormat="1" applyFont="1" applyFill="1" applyBorder="1" applyAlignment="1" applyProtection="1">
      <alignment horizontal="center" vertical="center"/>
      <protection hidden="1"/>
    </xf>
    <xf numFmtId="166" fontId="36" fillId="0" borderId="4" xfId="233" applyNumberFormat="1" applyFont="1" applyFill="1" applyBorder="1" applyAlignment="1" applyProtection="1">
      <alignment horizontal="center" vertical="center"/>
      <protection hidden="1"/>
    </xf>
    <xf numFmtId="166" fontId="36" fillId="0" borderId="1" xfId="233" applyNumberFormat="1" applyFont="1" applyFill="1" applyBorder="1" applyAlignment="1" applyProtection="1">
      <alignment horizontal="center" vertical="center"/>
      <protection hidden="1"/>
    </xf>
    <xf numFmtId="0" fontId="36" fillId="0" borderId="1" xfId="233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35" applyNumberFormat="1" applyFont="1" applyFill="1" applyBorder="1" applyAlignment="1" applyProtection="1">
      <alignment horizontal="center" vertical="center"/>
      <protection hidden="1"/>
    </xf>
    <xf numFmtId="0" fontId="37" fillId="0" borderId="1" xfId="235" applyNumberFormat="1" applyFont="1" applyFill="1" applyBorder="1" applyAlignment="1" applyProtection="1">
      <alignment horizontal="center" vertical="center"/>
      <protection hidden="1"/>
    </xf>
    <xf numFmtId="166" fontId="37" fillId="0" borderId="1" xfId="235" applyNumberFormat="1" applyFont="1" applyFill="1" applyBorder="1" applyAlignment="1" applyProtection="1">
      <alignment horizontal="center" vertical="center"/>
      <protection hidden="1"/>
    </xf>
    <xf numFmtId="165" fontId="37" fillId="0" borderId="1" xfId="235" applyNumberFormat="1" applyFont="1" applyFill="1" applyBorder="1" applyAlignment="1" applyProtection="1">
      <alignment horizontal="center" vertical="center"/>
      <protection hidden="1"/>
    </xf>
    <xf numFmtId="0" fontId="37" fillId="0" borderId="1" xfId="235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35" applyNumberFormat="1" applyFont="1" applyFill="1" applyBorder="1" applyAlignment="1" applyProtection="1">
      <alignment horizontal="center" vertical="center"/>
      <protection hidden="1"/>
    </xf>
    <xf numFmtId="0" fontId="36" fillId="0" borderId="1" xfId="235" applyNumberFormat="1" applyFont="1" applyFill="1" applyBorder="1" applyAlignment="1" applyProtection="1">
      <alignment horizontal="center" vertical="center"/>
      <protection hidden="1"/>
    </xf>
    <xf numFmtId="166" fontId="36" fillId="0" borderId="1" xfId="235" applyNumberFormat="1" applyFont="1" applyFill="1" applyBorder="1" applyAlignment="1" applyProtection="1">
      <alignment horizontal="center" vertical="center"/>
      <protection hidden="1"/>
    </xf>
    <xf numFmtId="165" fontId="36" fillId="0" borderId="1" xfId="235" applyNumberFormat="1" applyFont="1" applyFill="1" applyBorder="1" applyAlignment="1" applyProtection="1">
      <alignment horizontal="center" vertical="center"/>
      <protection hidden="1"/>
    </xf>
    <xf numFmtId="0" fontId="36" fillId="0" borderId="1" xfId="235" applyNumberFormat="1" applyFont="1" applyFill="1" applyBorder="1" applyAlignment="1" applyProtection="1">
      <alignment horizontal="left" vertical="center" wrapText="1"/>
      <protection hidden="1"/>
    </xf>
    <xf numFmtId="168" fontId="8" fillId="0" borderId="4" xfId="230" applyNumberFormat="1" applyFont="1" applyFill="1" applyBorder="1" applyAlignment="1" applyProtection="1">
      <alignment horizontal="right" vertical="center"/>
      <protection hidden="1"/>
    </xf>
    <xf numFmtId="0" fontId="4" fillId="0" borderId="0" xfId="179" applyFont="1" applyAlignment="1">
      <alignment horizontal="right"/>
    </xf>
    <xf numFmtId="49" fontId="4" fillId="0" borderId="0" xfId="1" applyNumberFormat="1" applyFont="1" applyBorder="1" applyAlignment="1">
      <alignment horizontal="right" vertical="center"/>
    </xf>
    <xf numFmtId="168" fontId="36" fillId="0" borderId="4" xfId="260" applyNumberFormat="1" applyFont="1" applyFill="1" applyBorder="1" applyAlignment="1" applyProtection="1">
      <alignment horizontal="right" vertical="center"/>
      <protection hidden="1"/>
    </xf>
    <xf numFmtId="168" fontId="37" fillId="0" borderId="4" xfId="260" applyNumberFormat="1" applyFont="1" applyFill="1" applyBorder="1" applyAlignment="1" applyProtection="1">
      <alignment horizontal="right" vertical="center"/>
      <protection hidden="1"/>
    </xf>
    <xf numFmtId="168" fontId="37" fillId="0" borderId="1" xfId="260" applyNumberFormat="1" applyFont="1" applyFill="1" applyBorder="1" applyAlignment="1" applyProtection="1">
      <alignment horizontal="right" vertical="center" wrapText="1"/>
      <protection hidden="1"/>
    </xf>
    <xf numFmtId="169" fontId="37" fillId="0" borderId="7" xfId="260" applyNumberFormat="1" applyFont="1" applyFill="1" applyBorder="1" applyAlignment="1" applyProtection="1">
      <alignment horizontal="right" vertical="center"/>
      <protection hidden="1"/>
    </xf>
    <xf numFmtId="168" fontId="36" fillId="0" borderId="1" xfId="260" applyNumberFormat="1" applyFont="1" applyFill="1" applyBorder="1" applyAlignment="1" applyProtection="1">
      <alignment horizontal="right" vertical="center" wrapText="1"/>
      <protection hidden="1"/>
    </xf>
    <xf numFmtId="175" fontId="36" fillId="0" borderId="4" xfId="260" applyNumberFormat="1" applyFont="1" applyFill="1" applyBorder="1" applyAlignment="1" applyProtection="1">
      <alignment horizontal="right" vertical="center"/>
      <protection hidden="1"/>
    </xf>
    <xf numFmtId="175" fontId="35" fillId="0" borderId="7" xfId="260" applyNumberFormat="1" applyFont="1" applyFill="1" applyBorder="1" applyProtection="1">
      <protection hidden="1"/>
    </xf>
    <xf numFmtId="175" fontId="36" fillId="0" borderId="1" xfId="260" applyNumberFormat="1" applyFont="1" applyFill="1" applyBorder="1" applyAlignment="1" applyProtection="1">
      <alignment horizontal="right" vertical="center"/>
      <protection hidden="1"/>
    </xf>
    <xf numFmtId="168" fontId="37" fillId="0" borderId="4" xfId="261" applyNumberFormat="1" applyFont="1" applyFill="1" applyBorder="1" applyAlignment="1" applyProtection="1">
      <alignment horizontal="right" vertical="center"/>
      <protection hidden="1"/>
    </xf>
    <xf numFmtId="168" fontId="37" fillId="0" borderId="1" xfId="261" applyNumberFormat="1" applyFont="1" applyFill="1" applyBorder="1" applyAlignment="1" applyProtection="1">
      <alignment horizontal="right" vertical="center"/>
      <protection hidden="1"/>
    </xf>
    <xf numFmtId="169" fontId="37" fillId="0" borderId="7" xfId="261" applyNumberFormat="1" applyFont="1" applyFill="1" applyBorder="1" applyAlignment="1" applyProtection="1">
      <alignment horizontal="right" vertical="center"/>
      <protection hidden="1"/>
    </xf>
    <xf numFmtId="168" fontId="36" fillId="0" borderId="4" xfId="261" applyNumberFormat="1" applyFont="1" applyFill="1" applyBorder="1" applyAlignment="1" applyProtection="1">
      <alignment horizontal="right" vertical="center"/>
      <protection hidden="1"/>
    </xf>
    <xf numFmtId="168" fontId="36" fillId="0" borderId="1" xfId="261" applyNumberFormat="1" applyFont="1" applyFill="1" applyBorder="1" applyAlignment="1" applyProtection="1">
      <alignment horizontal="right" vertical="center"/>
      <protection hidden="1"/>
    </xf>
    <xf numFmtId="168" fontId="35" fillId="0" borderId="7" xfId="261" applyNumberFormat="1" applyFont="1" applyFill="1" applyBorder="1" applyProtection="1">
      <protection hidden="1"/>
    </xf>
    <xf numFmtId="168" fontId="37" fillId="0" borderId="4" xfId="262" applyNumberFormat="1" applyFont="1" applyFill="1" applyBorder="1" applyAlignment="1" applyProtection="1">
      <alignment horizontal="right" vertical="center"/>
      <protection hidden="1"/>
    </xf>
    <xf numFmtId="168" fontId="37" fillId="0" borderId="1" xfId="262" applyNumberFormat="1" applyFont="1" applyFill="1" applyBorder="1" applyAlignment="1" applyProtection="1">
      <alignment horizontal="right" vertical="center"/>
      <protection hidden="1"/>
    </xf>
    <xf numFmtId="168" fontId="36" fillId="0" borderId="4" xfId="262" applyNumberFormat="1" applyFont="1" applyFill="1" applyBorder="1" applyAlignment="1" applyProtection="1">
      <alignment horizontal="right" vertical="center"/>
      <protection hidden="1"/>
    </xf>
    <xf numFmtId="168" fontId="36" fillId="0" borderId="1" xfId="262" applyNumberFormat="1" applyFont="1" applyFill="1" applyBorder="1" applyAlignment="1" applyProtection="1">
      <alignment horizontal="right" vertical="center"/>
      <protection hidden="1"/>
    </xf>
    <xf numFmtId="175" fontId="36" fillId="0" borderId="1" xfId="262" applyNumberFormat="1" applyFont="1" applyFill="1" applyBorder="1" applyAlignment="1" applyProtection="1">
      <alignment horizontal="right" vertical="center"/>
      <protection hidden="1"/>
    </xf>
    <xf numFmtId="175" fontId="36" fillId="0" borderId="4" xfId="262" applyNumberFormat="1" applyFont="1" applyFill="1" applyBorder="1" applyAlignment="1" applyProtection="1">
      <alignment horizontal="right" vertical="center"/>
      <protection hidden="1"/>
    </xf>
    <xf numFmtId="49" fontId="20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49" fontId="20" fillId="0" borderId="4" xfId="1" applyNumberFormat="1" applyFont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1" fillId="0" borderId="0" xfId="177" applyFont="1" applyAlignment="1">
      <alignment horizontal="right" vertical="top" wrapText="1"/>
    </xf>
    <xf numFmtId="0" fontId="12" fillId="0" borderId="0" xfId="177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164" fontId="15" fillId="0" borderId="4" xfId="178" applyNumberFormat="1" applyFont="1" applyFill="1" applyBorder="1" applyAlignment="1" applyProtection="1">
      <alignment wrapText="1"/>
      <protection hidden="1"/>
    </xf>
    <xf numFmtId="0" fontId="4" fillId="0" borderId="0" xfId="87" applyNumberFormat="1" applyFont="1" applyFill="1" applyAlignment="1" applyProtection="1">
      <alignment horizontal="right" vertical="top" wrapText="1"/>
      <protection hidden="1"/>
    </xf>
    <xf numFmtId="0" fontId="13" fillId="0" borderId="0" xfId="178" applyAlignment="1"/>
    <xf numFmtId="0" fontId="6" fillId="0" borderId="0" xfId="2" applyNumberFormat="1" applyFont="1" applyFill="1" applyAlignment="1" applyProtection="1">
      <alignment horizontal="center" vertical="top" wrapText="1"/>
      <protection hidden="1"/>
    </xf>
    <xf numFmtId="0" fontId="14" fillId="0" borderId="0" xfId="178" applyNumberFormat="1" applyFont="1" applyFill="1" applyAlignment="1" applyProtection="1">
      <alignment horizontal="right"/>
      <protection hidden="1"/>
    </xf>
    <xf numFmtId="0" fontId="15" fillId="0" borderId="7" xfId="178" applyNumberFormat="1" applyFont="1" applyFill="1" applyBorder="1" applyAlignment="1" applyProtection="1">
      <alignment horizontal="center" vertical="center"/>
      <protection hidden="1"/>
    </xf>
    <xf numFmtId="0" fontId="15" fillId="0" borderId="8" xfId="178" applyNumberFormat="1" applyFont="1" applyFill="1" applyBorder="1" applyAlignment="1" applyProtection="1">
      <alignment horizontal="center" vertical="center"/>
      <protection hidden="1"/>
    </xf>
    <xf numFmtId="0" fontId="15" fillId="0" borderId="1" xfId="178" applyNumberFormat="1" applyFont="1" applyFill="1" applyBorder="1" applyAlignment="1" applyProtection="1">
      <alignment horizontal="center" vertical="center"/>
      <protection hidden="1"/>
    </xf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6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3" xfId="178" applyNumberFormat="1" applyFont="1" applyFill="1" applyBorder="1" applyAlignment="1" applyProtection="1">
      <alignment horizontal="center" vertical="center"/>
      <protection hidden="1"/>
    </xf>
    <xf numFmtId="0" fontId="15" fillId="0" borderId="5" xfId="178" applyNumberFormat="1" applyFont="1" applyFill="1" applyBorder="1" applyAlignment="1" applyProtection="1">
      <alignment horizontal="center" vertical="center"/>
      <protection hidden="1"/>
    </xf>
    <xf numFmtId="167" fontId="37" fillId="0" borderId="4" xfId="208" applyNumberFormat="1" applyFont="1" applyFill="1" applyBorder="1" applyAlignment="1" applyProtection="1">
      <alignment horizontal="center" vertical="center"/>
      <protection hidden="1"/>
    </xf>
    <xf numFmtId="167" fontId="37" fillId="0" borderId="1" xfId="208" applyNumberFormat="1" applyFont="1" applyFill="1" applyBorder="1" applyAlignment="1" applyProtection="1">
      <alignment horizontal="center" vertical="center"/>
      <protection hidden="1"/>
    </xf>
    <xf numFmtId="167" fontId="36" fillId="0" borderId="4" xfId="208" applyNumberFormat="1" applyFont="1" applyFill="1" applyBorder="1" applyAlignment="1" applyProtection="1">
      <alignment horizontal="center" vertical="center"/>
      <protection hidden="1"/>
    </xf>
    <xf numFmtId="167" fontId="36" fillId="0" borderId="1" xfId="208" applyNumberFormat="1" applyFont="1" applyFill="1" applyBorder="1" applyAlignment="1" applyProtection="1">
      <alignment horizontal="center" vertical="center"/>
      <protection hidden="1"/>
    </xf>
    <xf numFmtId="0" fontId="20" fillId="0" borderId="0" xfId="178" applyFont="1" applyFill="1" applyAlignment="1" applyProtection="1">
      <alignment horizontal="center" vertical="center" wrapText="1"/>
      <protection hidden="1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165" fontId="6" fillId="0" borderId="3" xfId="178" applyNumberFormat="1" applyFont="1" applyFill="1" applyBorder="1" applyAlignment="1" applyProtection="1">
      <alignment wrapText="1"/>
      <protection hidden="1"/>
    </xf>
    <xf numFmtId="165" fontId="6" fillId="0" borderId="4" xfId="178" applyNumberFormat="1" applyFont="1" applyFill="1" applyBorder="1" applyAlignment="1" applyProtection="1">
      <alignment wrapText="1"/>
      <protection hidden="1"/>
    </xf>
    <xf numFmtId="0" fontId="6" fillId="0" borderId="1" xfId="178" applyNumberFormat="1" applyFont="1" applyFill="1" applyBorder="1" applyAlignment="1" applyProtection="1">
      <alignment horizontal="center" vertical="center"/>
      <protection hidden="1"/>
    </xf>
    <xf numFmtId="0" fontId="6" fillId="0" borderId="2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178" applyNumberFormat="1" applyFont="1" applyFill="1" applyBorder="1" applyAlignment="1" applyProtection="1">
      <alignment horizontal="right" vertical="center"/>
      <protection hidden="1"/>
    </xf>
    <xf numFmtId="0" fontId="6" fillId="0" borderId="0" xfId="178" applyNumberFormat="1" applyFont="1" applyFill="1" applyBorder="1" applyAlignment="1" applyProtection="1">
      <alignment horizontal="right" vertical="center"/>
      <protection hidden="1"/>
    </xf>
    <xf numFmtId="0" fontId="4" fillId="0" borderId="0" xfId="1" applyFont="1" applyFill="1" applyAlignment="1">
      <alignment horizontal="right" vertical="top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29" fillId="0" borderId="0" xfId="1" applyFont="1" applyBorder="1" applyAlignment="1">
      <alignment horizontal="center" wrapText="1"/>
    </xf>
    <xf numFmtId="0" fontId="2" fillId="0" borderId="0" xfId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20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0" fontId="4" fillId="0" borderId="0" xfId="179" applyFont="1" applyFill="1" applyAlignment="1">
      <alignment horizontal="right" wrapText="1"/>
    </xf>
    <xf numFmtId="0" fontId="6" fillId="0" borderId="0" xfId="179" applyFont="1" applyAlignment="1">
      <alignment horizontal="center" vertical="center" wrapText="1"/>
    </xf>
    <xf numFmtId="0" fontId="8" fillId="0" borderId="3" xfId="179" applyFont="1" applyBorder="1" applyAlignment="1">
      <alignment horizontal="center" vertical="center"/>
    </xf>
    <xf numFmtId="0" fontId="8" fillId="0" borderId="5" xfId="179" applyFont="1" applyBorder="1" applyAlignment="1">
      <alignment horizontal="center" vertical="center"/>
    </xf>
    <xf numFmtId="0" fontId="8" fillId="0" borderId="1" xfId="179" applyFont="1" applyBorder="1" applyAlignment="1">
      <alignment horizontal="center"/>
    </xf>
    <xf numFmtId="0" fontId="8" fillId="0" borderId="7" xfId="179" applyFont="1" applyBorder="1" applyAlignment="1">
      <alignment horizontal="center"/>
    </xf>
    <xf numFmtId="0" fontId="8" fillId="0" borderId="2" xfId="179" applyFont="1" applyBorder="1" applyAlignment="1">
      <alignment horizontal="center"/>
    </xf>
    <xf numFmtId="0" fontId="8" fillId="0" borderId="1" xfId="179" applyFont="1" applyBorder="1" applyAlignment="1">
      <alignment horizontal="center" wrapText="1"/>
    </xf>
    <xf numFmtId="0" fontId="8" fillId="0" borderId="7" xfId="179" applyFont="1" applyBorder="1" applyAlignment="1">
      <alignment horizontal="center" wrapText="1"/>
    </xf>
    <xf numFmtId="0" fontId="8" fillId="0" borderId="2" xfId="179" applyFont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0" fontId="25" fillId="0" borderId="0" xfId="1" applyFont="1" applyBorder="1" applyAlignment="1">
      <alignment horizontal="center" vertical="justify" wrapText="1"/>
    </xf>
    <xf numFmtId="0" fontId="2" fillId="0" borderId="0" xfId="1" applyAlignment="1">
      <alignment horizontal="center" vertical="justify" wrapText="1"/>
    </xf>
    <xf numFmtId="0" fontId="8" fillId="0" borderId="16" xfId="1" applyFont="1" applyBorder="1" applyAlignment="1">
      <alignment horizontal="center" vertical="justify"/>
    </xf>
    <xf numFmtId="172" fontId="6" fillId="0" borderId="4" xfId="1" applyNumberFormat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left" vertical="top" wrapText="1"/>
    </xf>
    <xf numFmtId="0" fontId="8" fillId="0" borderId="0" xfId="1" applyFont="1" applyFill="1" applyAlignment="1">
      <alignment horizontal="right" vertical="center"/>
    </xf>
    <xf numFmtId="0" fontId="8" fillId="0" borderId="0" xfId="1" applyFont="1" applyAlignment="1">
      <alignment horizontal="right" wrapText="1"/>
    </xf>
    <xf numFmtId="0" fontId="6" fillId="0" borderId="0" xfId="1" applyFont="1" applyAlignment="1">
      <alignment horizont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5" fillId="0" borderId="4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8" fillId="0" borderId="4" xfId="184" applyNumberFormat="1" applyFont="1" applyFill="1" applyBorder="1" applyAlignment="1" applyProtection="1">
      <alignment horizontal="center" vertical="center"/>
      <protection hidden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173" fontId="15" fillId="0" borderId="4" xfId="184" applyNumberFormat="1" applyFont="1" applyFill="1" applyBorder="1" applyAlignment="1" applyProtection="1">
      <protection hidden="1"/>
    </xf>
    <xf numFmtId="173" fontId="15" fillId="0" borderId="1" xfId="184" applyNumberFormat="1" applyFont="1" applyFill="1" applyBorder="1" applyAlignment="1" applyProtection="1">
      <protection hidden="1"/>
    </xf>
    <xf numFmtId="173" fontId="15" fillId="0" borderId="4" xfId="184" applyNumberFormat="1" applyFont="1" applyFill="1" applyBorder="1" applyAlignment="1" applyProtection="1">
      <alignment horizontal="center" vertical="center"/>
      <protection hidden="1"/>
    </xf>
    <xf numFmtId="173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11" fillId="0" borderId="0" xfId="182" applyFont="1" applyFill="1" applyAlignment="1">
      <alignment horizontal="right" vertical="center" wrapText="1"/>
    </xf>
    <xf numFmtId="0" fontId="6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6" xfId="184" applyNumberFormat="1" applyFont="1" applyFill="1" applyBorder="1" applyAlignment="1" applyProtection="1">
      <alignment horizontal="center" vertical="center"/>
      <protection hidden="1"/>
    </xf>
    <xf numFmtId="0" fontId="15" fillId="0" borderId="3" xfId="184" applyNumberFormat="1" applyFont="1" applyFill="1" applyBorder="1" applyAlignment="1" applyProtection="1">
      <alignment horizontal="center" vertical="center"/>
      <protection hidden="1"/>
    </xf>
    <xf numFmtId="0" fontId="6" fillId="0" borderId="4" xfId="184" applyNumberFormat="1" applyFont="1" applyFill="1" applyBorder="1" applyAlignment="1" applyProtection="1">
      <alignment horizontal="center" vertical="center" wrapText="1"/>
      <protection hidden="1"/>
    </xf>
    <xf numFmtId="0" fontId="15" fillId="0" borderId="3" xfId="184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84" applyNumberFormat="1" applyFont="1" applyFill="1" applyBorder="1" applyAlignment="1" applyProtection="1">
      <alignment horizontal="center" vertical="center" wrapText="1"/>
      <protection hidden="1"/>
    </xf>
    <xf numFmtId="0" fontId="15" fillId="0" borderId="8" xfId="184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 wrapText="1"/>
    </xf>
    <xf numFmtId="49" fontId="20" fillId="0" borderId="4" xfId="0" applyNumberFormat="1" applyFont="1" applyBorder="1" applyAlignment="1">
      <alignment horizontal="left" vertical="center" wrapText="1" shrinkToFit="1"/>
    </xf>
  </cellXfs>
  <cellStyles count="263">
    <cellStyle name="Обычный" xfId="0" builtinId="0"/>
    <cellStyle name="Обычный 10" xfId="184"/>
    <cellStyle name="Обычный 11" xfId="197"/>
    <cellStyle name="Обычный 12" xfId="185"/>
    <cellStyle name="Обычный 13" xfId="189"/>
    <cellStyle name="Обычный 14" xfId="191"/>
    <cellStyle name="Обычный 15" xfId="192"/>
    <cellStyle name="Обычный 16" xfId="193"/>
    <cellStyle name="Обычный 17" xfId="198"/>
    <cellStyle name="Обычный 18" xfId="194"/>
    <cellStyle name="Обычный 19" xfId="199"/>
    <cellStyle name="Обычный 2" xfId="1"/>
    <cellStyle name="Обычный 2 10" xfId="2"/>
    <cellStyle name="Обычный 2 100" xfId="3"/>
    <cellStyle name="Обычный 2 101" xfId="4"/>
    <cellStyle name="Обычный 2 102" xfId="5"/>
    <cellStyle name="Обычный 2 103" xfId="6"/>
    <cellStyle name="Обычный 2 104" xfId="7"/>
    <cellStyle name="Обычный 2 105" xfId="8"/>
    <cellStyle name="Обычный 2 106" xfId="9"/>
    <cellStyle name="Обычный 2 107" xfId="10"/>
    <cellStyle name="Обычный 2 108" xfId="11"/>
    <cellStyle name="Обычный 2 109" xfId="12"/>
    <cellStyle name="Обычный 2 11" xfId="13"/>
    <cellStyle name="Обычный 2 110" xfId="14"/>
    <cellStyle name="Обычный 2 111" xfId="15"/>
    <cellStyle name="Обычный 2 112" xfId="16"/>
    <cellStyle name="Обычный 2 113" xfId="17"/>
    <cellStyle name="Обычный 2 114" xfId="18"/>
    <cellStyle name="Обычный 2 115" xfId="19"/>
    <cellStyle name="Обычный 2 116" xfId="20"/>
    <cellStyle name="Обычный 2 117" xfId="21"/>
    <cellStyle name="Обычный 2 118" xfId="22"/>
    <cellStyle name="Обычный 2 119" xfId="23"/>
    <cellStyle name="Обычный 2 12" xfId="24"/>
    <cellStyle name="Обычный 2 120" xfId="25"/>
    <cellStyle name="Обычный 2 121" xfId="26"/>
    <cellStyle name="Обычный 2 122" xfId="27"/>
    <cellStyle name="Обычный 2 123" xfId="28"/>
    <cellStyle name="Обычный 2 124" xfId="29"/>
    <cellStyle name="Обычный 2 125" xfId="30"/>
    <cellStyle name="Обычный 2 126" xfId="31"/>
    <cellStyle name="Обычный 2 127" xfId="32"/>
    <cellStyle name="Обычный 2 128" xfId="33"/>
    <cellStyle name="Обычный 2 129" xfId="34"/>
    <cellStyle name="Обычный 2 13" xfId="35"/>
    <cellStyle name="Обычный 2 130" xfId="36"/>
    <cellStyle name="Обычный 2 131" xfId="37"/>
    <cellStyle name="Обычный 2 132" xfId="38"/>
    <cellStyle name="Обычный 2 133" xfId="39"/>
    <cellStyle name="Обычный 2 134" xfId="40"/>
    <cellStyle name="Обычный 2 135" xfId="41"/>
    <cellStyle name="Обычный 2 136" xfId="42"/>
    <cellStyle name="Обычный 2 137" xfId="43"/>
    <cellStyle name="Обычный 2 138" xfId="44"/>
    <cellStyle name="Обычный 2 139" xfId="45"/>
    <cellStyle name="Обычный 2 14" xfId="46"/>
    <cellStyle name="Обычный 2 140" xfId="47"/>
    <cellStyle name="Обычный 2 141" xfId="48"/>
    <cellStyle name="Обычный 2 142" xfId="49"/>
    <cellStyle name="Обычный 2 143" xfId="50"/>
    <cellStyle name="Обычный 2 144" xfId="51"/>
    <cellStyle name="Обычный 2 145" xfId="52"/>
    <cellStyle name="Обычный 2 146" xfId="53"/>
    <cellStyle name="Обычный 2 147" xfId="54"/>
    <cellStyle name="Обычный 2 148" xfId="55"/>
    <cellStyle name="Обычный 2 149" xfId="56"/>
    <cellStyle name="Обычный 2 15" xfId="57"/>
    <cellStyle name="Обычный 2 150" xfId="58"/>
    <cellStyle name="Обычный 2 151" xfId="59"/>
    <cellStyle name="Обычный 2 152" xfId="60"/>
    <cellStyle name="Обычный 2 153" xfId="61"/>
    <cellStyle name="Обычный 2 154" xfId="62"/>
    <cellStyle name="Обычный 2 155" xfId="63"/>
    <cellStyle name="Обычный 2 156" xfId="64"/>
    <cellStyle name="Обычный 2 157" xfId="65"/>
    <cellStyle name="Обычный 2 158" xfId="66"/>
    <cellStyle name="Обычный 2 159" xfId="67"/>
    <cellStyle name="Обычный 2 16" xfId="68"/>
    <cellStyle name="Обычный 2 160" xfId="69"/>
    <cellStyle name="Обычный 2 161" xfId="70"/>
    <cellStyle name="Обычный 2 162" xfId="71"/>
    <cellStyle name="Обычный 2 163" xfId="72"/>
    <cellStyle name="Обычный 2 164" xfId="73"/>
    <cellStyle name="Обычный 2 165" xfId="74"/>
    <cellStyle name="Обычный 2 166" xfId="75"/>
    <cellStyle name="Обычный 2 167" xfId="76"/>
    <cellStyle name="Обычный 2 168" xfId="77"/>
    <cellStyle name="Обычный 2 169" xfId="78"/>
    <cellStyle name="Обычный 2 17" xfId="79"/>
    <cellStyle name="Обычный 2 170" xfId="80"/>
    <cellStyle name="Обычный 2 171" xfId="81"/>
    <cellStyle name="Обычный 2 172" xfId="82"/>
    <cellStyle name="Обычный 2 173" xfId="83"/>
    <cellStyle name="Обычный 2 174" xfId="84"/>
    <cellStyle name="Обычный 2 175" xfId="180"/>
    <cellStyle name="Обычный 2 176" xfId="181"/>
    <cellStyle name="Обычный 2 177" xfId="182"/>
    <cellStyle name="Обычный 2 18" xfId="85"/>
    <cellStyle name="Обычный 2 19" xfId="86"/>
    <cellStyle name="Обычный 2 2" xfId="87"/>
    <cellStyle name="Обычный 2 20" xfId="88"/>
    <cellStyle name="Обычный 2 21" xfId="89"/>
    <cellStyle name="Обычный 2 22" xfId="90"/>
    <cellStyle name="Обычный 2 23" xfId="91"/>
    <cellStyle name="Обычный 2 24" xfId="92"/>
    <cellStyle name="Обычный 2 25" xfId="93"/>
    <cellStyle name="Обычный 2 26" xfId="94"/>
    <cellStyle name="Обычный 2 27" xfId="95"/>
    <cellStyle name="Обычный 2 28" xfId="96"/>
    <cellStyle name="Обычный 2 29" xfId="97"/>
    <cellStyle name="Обычный 2 3" xfId="98"/>
    <cellStyle name="Обычный 2 30" xfId="99"/>
    <cellStyle name="Обычный 2 31" xfId="100"/>
    <cellStyle name="Обычный 2 32" xfId="101"/>
    <cellStyle name="Обычный 2 33" xfId="102"/>
    <cellStyle name="Обычный 2 34" xfId="103"/>
    <cellStyle name="Обычный 2 35" xfId="104"/>
    <cellStyle name="Обычный 2 36" xfId="105"/>
    <cellStyle name="Обычный 2 37" xfId="106"/>
    <cellStyle name="Обычный 2 38" xfId="107"/>
    <cellStyle name="Обычный 2 39" xfId="108"/>
    <cellStyle name="Обычный 2 4" xfId="109"/>
    <cellStyle name="Обычный 2 40" xfId="110"/>
    <cellStyle name="Обычный 2 41" xfId="111"/>
    <cellStyle name="Обычный 2 42" xfId="112"/>
    <cellStyle name="Обычный 2 43" xfId="113"/>
    <cellStyle name="Обычный 2 44" xfId="114"/>
    <cellStyle name="Обычный 2 45" xfId="115"/>
    <cellStyle name="Обычный 2 46" xfId="116"/>
    <cellStyle name="Обычный 2 47" xfId="117"/>
    <cellStyle name="Обычный 2 48" xfId="118"/>
    <cellStyle name="Обычный 2 48 2" xfId="119"/>
    <cellStyle name="Обычный 2 49" xfId="120"/>
    <cellStyle name="Обычный 2 5" xfId="121"/>
    <cellStyle name="Обычный 2 50" xfId="122"/>
    <cellStyle name="Обычный 2 51" xfId="123"/>
    <cellStyle name="Обычный 2 52" xfId="124"/>
    <cellStyle name="Обычный 2 53" xfId="125"/>
    <cellStyle name="Обычный 2 54" xfId="126"/>
    <cellStyle name="Обычный 2 55" xfId="127"/>
    <cellStyle name="Обычный 2 56" xfId="128"/>
    <cellStyle name="Обычный 2 57" xfId="129"/>
    <cellStyle name="Обычный 2 58" xfId="130"/>
    <cellStyle name="Обычный 2 59" xfId="131"/>
    <cellStyle name="Обычный 2 6" xfId="132"/>
    <cellStyle name="Обычный 2 60" xfId="133"/>
    <cellStyle name="Обычный 2 61" xfId="134"/>
    <cellStyle name="Обычный 2 62" xfId="135"/>
    <cellStyle name="Обычный 2 63" xfId="136"/>
    <cellStyle name="Обычный 2 64" xfId="137"/>
    <cellStyle name="Обычный 2 65" xfId="138"/>
    <cellStyle name="Обычный 2 66" xfId="139"/>
    <cellStyle name="Обычный 2 67" xfId="140"/>
    <cellStyle name="Обычный 2 68" xfId="141"/>
    <cellStyle name="Обычный 2 69" xfId="142"/>
    <cellStyle name="Обычный 2 7" xfId="143"/>
    <cellStyle name="Обычный 2 70" xfId="144"/>
    <cellStyle name="Обычный 2 71" xfId="145"/>
    <cellStyle name="Обычный 2 72" xfId="146"/>
    <cellStyle name="Обычный 2 73" xfId="147"/>
    <cellStyle name="Обычный 2 74" xfId="148"/>
    <cellStyle name="Обычный 2 75" xfId="149"/>
    <cellStyle name="Обычный 2 76" xfId="150"/>
    <cellStyle name="Обычный 2 77" xfId="151"/>
    <cellStyle name="Обычный 2 78" xfId="152"/>
    <cellStyle name="Обычный 2 79" xfId="153"/>
    <cellStyle name="Обычный 2 8" xfId="154"/>
    <cellStyle name="Обычный 2 80" xfId="155"/>
    <cellStyle name="Обычный 2 81" xfId="156"/>
    <cellStyle name="Обычный 2 82" xfId="157"/>
    <cellStyle name="Обычный 2 83" xfId="158"/>
    <cellStyle name="Обычный 2 84" xfId="159"/>
    <cellStyle name="Обычный 2 85" xfId="160"/>
    <cellStyle name="Обычный 2 86" xfId="161"/>
    <cellStyle name="Обычный 2 87" xfId="162"/>
    <cellStyle name="Обычный 2 88" xfId="163"/>
    <cellStyle name="Обычный 2 89" xfId="164"/>
    <cellStyle name="Обычный 2 9" xfId="165"/>
    <cellStyle name="Обычный 2 90" xfId="166"/>
    <cellStyle name="Обычный 2 91" xfId="167"/>
    <cellStyle name="Обычный 2 92" xfId="168"/>
    <cellStyle name="Обычный 2 93" xfId="169"/>
    <cellStyle name="Обычный 2 94" xfId="170"/>
    <cellStyle name="Обычный 2 95" xfId="171"/>
    <cellStyle name="Обычный 2 96" xfId="172"/>
    <cellStyle name="Обычный 2 97" xfId="173"/>
    <cellStyle name="Обычный 2 98" xfId="174"/>
    <cellStyle name="Обычный 2 99" xfId="175"/>
    <cellStyle name="Обычный 20" xfId="195"/>
    <cellStyle name="Обычный 21" xfId="200"/>
    <cellStyle name="Обычный 22" xfId="201"/>
    <cellStyle name="Обычный 23" xfId="206"/>
    <cellStyle name="Обычный 24" xfId="207"/>
    <cellStyle name="Обычный 25" xfId="208"/>
    <cellStyle name="Обычный 26" xfId="203"/>
    <cellStyle name="Обычный 27" xfId="220"/>
    <cellStyle name="Обычный 28" xfId="204"/>
    <cellStyle name="Обычный 29" xfId="205"/>
    <cellStyle name="Обычный 3" xfId="177"/>
    <cellStyle name="Обычный 3 2" xfId="188"/>
    <cellStyle name="Обычный 30" xfId="209"/>
    <cellStyle name="Обычный 31" xfId="210"/>
    <cellStyle name="Обычный 32" xfId="211"/>
    <cellStyle name="Обычный 33" xfId="221"/>
    <cellStyle name="Обычный 34" xfId="212"/>
    <cellStyle name="Обычный 35" xfId="213"/>
    <cellStyle name="Обычный 36" xfId="257"/>
    <cellStyle name="Обычный 37" xfId="214"/>
    <cellStyle name="Обычный 38" xfId="215"/>
    <cellStyle name="Обычный 39" xfId="216"/>
    <cellStyle name="Обычный 4" xfId="178"/>
    <cellStyle name="Обычный 40" xfId="222"/>
    <cellStyle name="Обычный 41" xfId="217"/>
    <cellStyle name="Обычный 42" xfId="218"/>
    <cellStyle name="Обычный 43" xfId="219"/>
    <cellStyle name="Обычный 44" xfId="223"/>
    <cellStyle name="Обычный 45" xfId="224"/>
    <cellStyle name="Обычный 46" xfId="225"/>
    <cellStyle name="Обычный 47" xfId="226"/>
    <cellStyle name="Обычный 48" xfId="227"/>
    <cellStyle name="Обычный 49" xfId="228"/>
    <cellStyle name="Обычный 5" xfId="179"/>
    <cellStyle name="Обычный 50" xfId="229"/>
    <cellStyle name="Обычный 51" xfId="236"/>
    <cellStyle name="Обычный 52" xfId="230"/>
    <cellStyle name="Обычный 53" xfId="237"/>
    <cellStyle name="Обычный 54" xfId="231"/>
    <cellStyle name="Обычный 55" xfId="232"/>
    <cellStyle name="Обычный 56" xfId="233"/>
    <cellStyle name="Обычный 57" xfId="238"/>
    <cellStyle name="Обычный 58" xfId="234"/>
    <cellStyle name="Обычный 59" xfId="235"/>
    <cellStyle name="Обычный 6" xfId="202"/>
    <cellStyle name="Обычный 60" xfId="239"/>
    <cellStyle name="Обычный 61" xfId="240"/>
    <cellStyle name="Обычный 62" xfId="241"/>
    <cellStyle name="Обычный 63" xfId="245"/>
    <cellStyle name="Обычный 64" xfId="242"/>
    <cellStyle name="Обычный 65" xfId="243"/>
    <cellStyle name="Обычный 66" xfId="244"/>
    <cellStyle name="Обычный 67" xfId="248"/>
    <cellStyle name="Обычный 68" xfId="246"/>
    <cellStyle name="Обычный 69" xfId="247"/>
    <cellStyle name="Обычный 7" xfId="183"/>
    <cellStyle name="Обычный 70" xfId="249"/>
    <cellStyle name="Обычный 71" xfId="250"/>
    <cellStyle name="Обычный 72" xfId="251"/>
    <cellStyle name="Обычный 73" xfId="254"/>
    <cellStyle name="Обычный 74" xfId="252"/>
    <cellStyle name="Обычный 75" xfId="255"/>
    <cellStyle name="Обычный 76" xfId="253"/>
    <cellStyle name="Обычный 77" xfId="256"/>
    <cellStyle name="Обычный 78" xfId="258"/>
    <cellStyle name="Обычный 79" xfId="259"/>
    <cellStyle name="Обычный 8" xfId="196"/>
    <cellStyle name="Обычный 9" xfId="190"/>
    <cellStyle name="Обычный 90" xfId="260"/>
    <cellStyle name="Обычный 91" xfId="261"/>
    <cellStyle name="Обычный 92" xfId="262"/>
    <cellStyle name="Обычный_Tmp2" xfId="186"/>
    <cellStyle name="Обычный_Главные администр дохдов " xfId="187"/>
    <cellStyle name="Финансовый 2" xfId="17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79998168889431442"/>
    <pageSetUpPr fitToPage="1"/>
  </sheetPr>
  <dimension ref="A1:E63"/>
  <sheetViews>
    <sheetView workbookViewId="0">
      <selection activeCell="A45" sqref="A45"/>
    </sheetView>
  </sheetViews>
  <sheetFormatPr defaultRowHeight="15"/>
  <cols>
    <col min="1" max="1" width="6.28515625" style="150" customWidth="1"/>
    <col min="2" max="2" width="23.28515625" style="194" customWidth="1"/>
    <col min="3" max="3" width="64.7109375" style="150" customWidth="1"/>
    <col min="4" max="16384" width="9.140625" style="150"/>
  </cols>
  <sheetData>
    <row r="1" spans="1:4">
      <c r="A1" s="155"/>
      <c r="B1" s="156"/>
      <c r="C1" s="157" t="s">
        <v>7</v>
      </c>
    </row>
    <row r="2" spans="1:4">
      <c r="A2" s="158"/>
      <c r="B2" s="159"/>
      <c r="C2" s="151" t="s">
        <v>260</v>
      </c>
    </row>
    <row r="3" spans="1:4">
      <c r="A3" s="158"/>
      <c r="B3" s="159"/>
      <c r="C3" s="151" t="s">
        <v>261</v>
      </c>
    </row>
    <row r="4" spans="1:4" ht="15.75" customHeight="1">
      <c r="A4" s="155"/>
      <c r="B4" s="156"/>
      <c r="C4" s="151" t="s">
        <v>262</v>
      </c>
    </row>
    <row r="5" spans="1:4" ht="15" customHeight="1">
      <c r="A5" s="158"/>
      <c r="B5" s="159"/>
      <c r="C5" s="158"/>
    </row>
    <row r="6" spans="1:4" ht="15" customHeight="1">
      <c r="A6" s="158"/>
      <c r="B6" s="159"/>
      <c r="C6" s="158" t="s">
        <v>9</v>
      </c>
    </row>
    <row r="7" spans="1:4" ht="43.5" customHeight="1">
      <c r="A7" s="472" t="s">
        <v>270</v>
      </c>
      <c r="B7" s="472"/>
      <c r="C7" s="472"/>
    </row>
    <row r="8" spans="1:4">
      <c r="A8" s="156"/>
      <c r="B8" s="156"/>
      <c r="C8" s="156"/>
    </row>
    <row r="9" spans="1:4" ht="30.75" customHeight="1">
      <c r="A9" s="473" t="s">
        <v>35</v>
      </c>
      <c r="B9" s="473"/>
      <c r="C9" s="473" t="s">
        <v>271</v>
      </c>
    </row>
    <row r="10" spans="1:4">
      <c r="A10" s="152" t="s">
        <v>272</v>
      </c>
      <c r="B10" s="152" t="s">
        <v>273</v>
      </c>
      <c r="C10" s="473"/>
    </row>
    <row r="11" spans="1:4" s="160" customFormat="1" ht="28.5" customHeight="1">
      <c r="A11" s="474" t="s">
        <v>274</v>
      </c>
      <c r="B11" s="474"/>
      <c r="C11" s="474"/>
    </row>
    <row r="12" spans="1:4" ht="62.25" customHeight="1">
      <c r="A12" s="161">
        <v>100</v>
      </c>
      <c r="B12" s="162" t="s">
        <v>82</v>
      </c>
      <c r="C12" s="153" t="s">
        <v>80</v>
      </c>
    </row>
    <row r="13" spans="1:4" ht="81" customHeight="1">
      <c r="A13" s="161">
        <v>100</v>
      </c>
      <c r="B13" s="162" t="s">
        <v>84</v>
      </c>
      <c r="C13" s="163" t="s">
        <v>83</v>
      </c>
    </row>
    <row r="14" spans="1:4" ht="60">
      <c r="A14" s="161">
        <v>100</v>
      </c>
      <c r="B14" s="162" t="s">
        <v>86</v>
      </c>
      <c r="C14" s="164" t="s">
        <v>85</v>
      </c>
    </row>
    <row r="15" spans="1:4" ht="60">
      <c r="A15" s="161">
        <v>100</v>
      </c>
      <c r="B15" s="162" t="s">
        <v>88</v>
      </c>
      <c r="C15" s="164" t="s">
        <v>87</v>
      </c>
    </row>
    <row r="16" spans="1:4" ht="33" customHeight="1">
      <c r="A16" s="474" t="s">
        <v>275</v>
      </c>
      <c r="B16" s="474"/>
      <c r="C16" s="474"/>
      <c r="D16" s="165"/>
    </row>
    <row r="17" spans="1:5" ht="75">
      <c r="A17" s="161">
        <v>182</v>
      </c>
      <c r="B17" s="166" t="s">
        <v>77</v>
      </c>
      <c r="C17" s="153" t="s">
        <v>76</v>
      </c>
      <c r="D17" s="167"/>
    </row>
    <row r="18" spans="1:5" s="169" customFormat="1" ht="45">
      <c r="A18" s="168">
        <v>182</v>
      </c>
      <c r="B18" s="166" t="s">
        <v>92</v>
      </c>
      <c r="C18" s="153" t="s">
        <v>91</v>
      </c>
    </row>
    <row r="19" spans="1:5" s="169" customFormat="1" ht="75">
      <c r="A19" s="168">
        <v>182</v>
      </c>
      <c r="B19" s="170" t="s">
        <v>96</v>
      </c>
      <c r="C19" s="153" t="s">
        <v>95</v>
      </c>
      <c r="D19" s="171"/>
    </row>
    <row r="20" spans="1:5" s="169" customFormat="1" ht="45">
      <c r="A20" s="168">
        <v>182</v>
      </c>
      <c r="B20" s="170" t="s">
        <v>276</v>
      </c>
      <c r="C20" s="153" t="s">
        <v>277</v>
      </c>
      <c r="D20" s="171"/>
    </row>
    <row r="21" spans="1:5" ht="60">
      <c r="A21" s="168">
        <v>182</v>
      </c>
      <c r="B21" s="170" t="s">
        <v>98</v>
      </c>
      <c r="C21" s="164" t="s">
        <v>97</v>
      </c>
      <c r="D21" s="172"/>
    </row>
    <row r="22" spans="1:5" ht="45">
      <c r="A22" s="168">
        <v>182</v>
      </c>
      <c r="B22" s="170" t="s">
        <v>278</v>
      </c>
      <c r="C22" s="164" t="s">
        <v>279</v>
      </c>
      <c r="D22" s="172"/>
    </row>
    <row r="23" spans="1:5" ht="60">
      <c r="A23" s="168">
        <v>182</v>
      </c>
      <c r="B23" s="170" t="s">
        <v>280</v>
      </c>
      <c r="C23" s="164" t="s">
        <v>281</v>
      </c>
      <c r="D23" s="172"/>
    </row>
    <row r="24" spans="1:5" ht="60">
      <c r="A24" s="161">
        <v>182</v>
      </c>
      <c r="B24" s="170" t="s">
        <v>100</v>
      </c>
      <c r="C24" s="164" t="s">
        <v>99</v>
      </c>
    </row>
    <row r="25" spans="1:5" ht="45">
      <c r="A25" s="161">
        <v>182</v>
      </c>
      <c r="B25" s="170" t="s">
        <v>282</v>
      </c>
      <c r="C25" s="164" t="s">
        <v>283</v>
      </c>
    </row>
    <row r="26" spans="1:5" ht="60">
      <c r="A26" s="161">
        <v>182</v>
      </c>
      <c r="B26" s="170" t="s">
        <v>284</v>
      </c>
      <c r="C26" s="164" t="s">
        <v>285</v>
      </c>
    </row>
    <row r="27" spans="1:5" ht="30">
      <c r="A27" s="161">
        <v>182</v>
      </c>
      <c r="B27" s="161" t="s">
        <v>286</v>
      </c>
      <c r="C27" s="173" t="s">
        <v>287</v>
      </c>
      <c r="D27" s="172"/>
      <c r="E27" s="172"/>
    </row>
    <row r="28" spans="1:5">
      <c r="A28" s="475" t="s">
        <v>288</v>
      </c>
      <c r="B28" s="475"/>
      <c r="C28" s="475"/>
      <c r="D28" s="172"/>
      <c r="E28" s="172"/>
    </row>
    <row r="29" spans="1:5" ht="60">
      <c r="A29" s="174">
        <v>197</v>
      </c>
      <c r="B29" s="175" t="s">
        <v>289</v>
      </c>
      <c r="C29" s="176" t="s">
        <v>290</v>
      </c>
      <c r="D29" s="172"/>
      <c r="E29" s="172"/>
    </row>
    <row r="30" spans="1:5">
      <c r="A30" s="470" t="s">
        <v>291</v>
      </c>
      <c r="B30" s="470"/>
      <c r="C30" s="470"/>
    </row>
    <row r="31" spans="1:5" ht="45">
      <c r="A31" s="161">
        <v>810</v>
      </c>
      <c r="B31" s="162" t="s">
        <v>116</v>
      </c>
      <c r="C31" s="164" t="s">
        <v>115</v>
      </c>
    </row>
    <row r="32" spans="1:5" ht="45">
      <c r="A32" s="154">
        <v>810</v>
      </c>
      <c r="B32" s="177" t="s">
        <v>292</v>
      </c>
      <c r="C32" s="164" t="s">
        <v>293</v>
      </c>
    </row>
    <row r="33" spans="1:3">
      <c r="A33" s="470" t="s">
        <v>294</v>
      </c>
      <c r="B33" s="470"/>
      <c r="C33" s="470"/>
    </row>
    <row r="34" spans="1:3" s="160" customFormat="1" ht="60">
      <c r="A34" s="154">
        <v>822</v>
      </c>
      <c r="B34" s="178" t="s">
        <v>104</v>
      </c>
      <c r="C34" s="153" t="s">
        <v>103</v>
      </c>
    </row>
    <row r="35" spans="1:3" s="160" customFormat="1" ht="75">
      <c r="A35" s="154">
        <v>822</v>
      </c>
      <c r="B35" s="178" t="s">
        <v>108</v>
      </c>
      <c r="C35" s="179" t="s">
        <v>107</v>
      </c>
    </row>
    <row r="36" spans="1:3" s="160" customFormat="1" ht="30">
      <c r="A36" s="154">
        <v>822</v>
      </c>
      <c r="B36" s="178" t="s">
        <v>110</v>
      </c>
      <c r="C36" s="153" t="s">
        <v>109</v>
      </c>
    </row>
    <row r="37" spans="1:3" ht="45">
      <c r="A37" s="154">
        <v>822</v>
      </c>
      <c r="B37" s="162" t="s">
        <v>295</v>
      </c>
      <c r="C37" s="164" t="s">
        <v>296</v>
      </c>
    </row>
    <row r="38" spans="1:3" ht="75">
      <c r="A38" s="154">
        <v>822</v>
      </c>
      <c r="B38" s="162" t="s">
        <v>112</v>
      </c>
      <c r="C38" s="153" t="s">
        <v>111</v>
      </c>
    </row>
    <row r="39" spans="1:3" ht="26.25" customHeight="1">
      <c r="A39" s="154">
        <v>822</v>
      </c>
      <c r="B39" s="162" t="s">
        <v>297</v>
      </c>
      <c r="C39" s="180" t="s">
        <v>298</v>
      </c>
    </row>
    <row r="40" spans="1:3" ht="90">
      <c r="A40" s="154">
        <v>822</v>
      </c>
      <c r="B40" s="162" t="s">
        <v>299</v>
      </c>
      <c r="C40" s="181" t="s">
        <v>300</v>
      </c>
    </row>
    <row r="41" spans="1:3" ht="60">
      <c r="A41" s="154">
        <v>822</v>
      </c>
      <c r="B41" s="177" t="s">
        <v>301</v>
      </c>
      <c r="C41" s="182" t="s">
        <v>302</v>
      </c>
    </row>
    <row r="42" spans="1:3" ht="75">
      <c r="A42" s="154">
        <v>822</v>
      </c>
      <c r="B42" s="177" t="s">
        <v>303</v>
      </c>
      <c r="C42" s="182" t="s">
        <v>304</v>
      </c>
    </row>
    <row r="43" spans="1:3" ht="60">
      <c r="A43" s="154">
        <v>822</v>
      </c>
      <c r="B43" s="177" t="s">
        <v>305</v>
      </c>
      <c r="C43" s="182" t="s">
        <v>306</v>
      </c>
    </row>
    <row r="44" spans="1:3" ht="30">
      <c r="A44" s="154">
        <v>822</v>
      </c>
      <c r="B44" s="162" t="s">
        <v>307</v>
      </c>
      <c r="C44" s="164" t="s">
        <v>308</v>
      </c>
    </row>
    <row r="45" spans="1:3" ht="30">
      <c r="A45" s="154">
        <v>822</v>
      </c>
      <c r="B45" s="183" t="s">
        <v>309</v>
      </c>
      <c r="C45" s="184" t="s">
        <v>310</v>
      </c>
    </row>
    <row r="46" spans="1:3" ht="30">
      <c r="A46" s="154">
        <v>822</v>
      </c>
      <c r="B46" s="162" t="s">
        <v>126</v>
      </c>
      <c r="C46" s="164" t="s">
        <v>125</v>
      </c>
    </row>
    <row r="47" spans="1:3" ht="60">
      <c r="A47" s="154">
        <v>822</v>
      </c>
      <c r="B47" s="162" t="s">
        <v>311</v>
      </c>
      <c r="C47" s="164" t="s">
        <v>312</v>
      </c>
    </row>
    <row r="48" spans="1:3" ht="45">
      <c r="A48" s="154">
        <v>822</v>
      </c>
      <c r="B48" s="162" t="s">
        <v>313</v>
      </c>
      <c r="C48" s="164" t="s">
        <v>314</v>
      </c>
    </row>
    <row r="49" spans="1:4">
      <c r="A49" s="154">
        <v>822</v>
      </c>
      <c r="B49" s="162" t="s">
        <v>134</v>
      </c>
      <c r="C49" s="164" t="s">
        <v>133</v>
      </c>
    </row>
    <row r="50" spans="1:4" ht="30">
      <c r="A50" s="154">
        <v>822</v>
      </c>
      <c r="B50" s="162" t="s">
        <v>130</v>
      </c>
      <c r="C50" s="164" t="s">
        <v>129</v>
      </c>
    </row>
    <row r="51" spans="1:4" ht="45">
      <c r="A51" s="154">
        <v>822</v>
      </c>
      <c r="B51" s="162" t="s">
        <v>128</v>
      </c>
      <c r="C51" s="164" t="s">
        <v>127</v>
      </c>
    </row>
    <row r="52" spans="1:4" ht="60">
      <c r="A52" s="154">
        <v>822</v>
      </c>
      <c r="B52" s="185" t="s">
        <v>315</v>
      </c>
      <c r="C52" s="186" t="s">
        <v>316</v>
      </c>
    </row>
    <row r="53" spans="1:4" ht="45">
      <c r="A53" s="154">
        <v>822</v>
      </c>
      <c r="B53" s="162" t="s">
        <v>132</v>
      </c>
      <c r="C53" s="164" t="s">
        <v>131</v>
      </c>
    </row>
    <row r="54" spans="1:4" ht="30">
      <c r="A54" s="154">
        <v>822</v>
      </c>
      <c r="B54" s="185" t="s">
        <v>136</v>
      </c>
      <c r="C54" s="186" t="s">
        <v>135</v>
      </c>
    </row>
    <row r="55" spans="1:4" ht="30">
      <c r="A55" s="154">
        <v>822</v>
      </c>
      <c r="B55" s="185" t="s">
        <v>317</v>
      </c>
      <c r="C55" s="186" t="s">
        <v>318</v>
      </c>
    </row>
    <row r="56" spans="1:4">
      <c r="A56" s="154">
        <v>822</v>
      </c>
      <c r="B56" s="162" t="s">
        <v>140</v>
      </c>
      <c r="C56" s="187" t="s">
        <v>319</v>
      </c>
    </row>
    <row r="57" spans="1:4" ht="90">
      <c r="A57" s="154">
        <v>822</v>
      </c>
      <c r="B57" s="162" t="s">
        <v>320</v>
      </c>
      <c r="C57" s="188" t="s">
        <v>321</v>
      </c>
    </row>
    <row r="58" spans="1:4" ht="53.25" customHeight="1">
      <c r="A58" s="154">
        <v>822</v>
      </c>
      <c r="B58" s="189" t="s">
        <v>322</v>
      </c>
      <c r="C58" s="190" t="s">
        <v>323</v>
      </c>
    </row>
    <row r="59" spans="1:4" ht="45">
      <c r="A59" s="154">
        <v>822</v>
      </c>
      <c r="B59" s="189" t="s">
        <v>324</v>
      </c>
      <c r="C59" s="190" t="s">
        <v>325</v>
      </c>
    </row>
    <row r="60" spans="1:4">
      <c r="A60" s="191"/>
      <c r="B60" s="192"/>
      <c r="C60" s="193"/>
    </row>
    <row r="61" spans="1:4" ht="60" customHeight="1">
      <c r="A61" s="471" t="s">
        <v>326</v>
      </c>
      <c r="B61" s="471"/>
      <c r="C61" s="471"/>
      <c r="D61" s="193"/>
    </row>
    <row r="62" spans="1:4">
      <c r="A62" s="471"/>
      <c r="B62" s="471"/>
      <c r="C62" s="471"/>
      <c r="D62" s="193"/>
    </row>
    <row r="63" spans="1:4">
      <c r="D63" s="193"/>
    </row>
  </sheetData>
  <mergeCells count="10">
    <mergeCell ref="A30:C30"/>
    <mergeCell ref="A33:C33"/>
    <mergeCell ref="A61:C61"/>
    <mergeCell ref="A62:C62"/>
    <mergeCell ref="A7:C7"/>
    <mergeCell ref="A9:B9"/>
    <mergeCell ref="C9:C10"/>
    <mergeCell ref="A11:C11"/>
    <mergeCell ref="A16:C16"/>
    <mergeCell ref="A28:C28"/>
  </mergeCells>
  <pageMargins left="0.59055118110236227" right="0.19685039370078741" top="0.19685039370078741" bottom="0" header="0.51181102362204722" footer="0.5118110236220472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view="pageBreakPreview" zoomScale="110" zoomScaleSheetLayoutView="110" workbookViewId="0">
      <selection activeCell="L3" sqref="L3"/>
    </sheetView>
  </sheetViews>
  <sheetFormatPr defaultRowHeight="12.75"/>
  <cols>
    <col min="1" max="1" width="26.140625" style="75" customWidth="1"/>
    <col min="2" max="2" width="6.85546875" style="75" customWidth="1"/>
    <col min="3" max="3" width="5.85546875" style="75" customWidth="1"/>
    <col min="4" max="4" width="6.42578125" style="75" customWidth="1"/>
    <col min="5" max="5" width="15" style="75" bestFit="1" customWidth="1"/>
    <col min="6" max="6" width="6.28515625" style="75" customWidth="1"/>
    <col min="7" max="7" width="17.140625" style="75" customWidth="1"/>
    <col min="8" max="9" width="14" style="75" customWidth="1"/>
    <col min="10" max="256" width="9.140625" style="75"/>
    <col min="257" max="257" width="26.140625" style="75" customWidth="1"/>
    <col min="258" max="258" width="6.85546875" style="75" customWidth="1"/>
    <col min="259" max="259" width="5.85546875" style="75" customWidth="1"/>
    <col min="260" max="260" width="6.42578125" style="75" customWidth="1"/>
    <col min="261" max="261" width="13.85546875" style="75" customWidth="1"/>
    <col min="262" max="262" width="6.28515625" style="75" customWidth="1"/>
    <col min="263" max="263" width="17.140625" style="75" customWidth="1"/>
    <col min="264" max="265" width="14" style="75" customWidth="1"/>
    <col min="266" max="512" width="9.140625" style="75"/>
    <col min="513" max="513" width="26.140625" style="75" customWidth="1"/>
    <col min="514" max="514" width="6.85546875" style="75" customWidth="1"/>
    <col min="515" max="515" width="5.85546875" style="75" customWidth="1"/>
    <col min="516" max="516" width="6.42578125" style="75" customWidth="1"/>
    <col min="517" max="517" width="13.85546875" style="75" customWidth="1"/>
    <col min="518" max="518" width="6.28515625" style="75" customWidth="1"/>
    <col min="519" max="519" width="17.140625" style="75" customWidth="1"/>
    <col min="520" max="521" width="14" style="75" customWidth="1"/>
    <col min="522" max="768" width="9.140625" style="75"/>
    <col min="769" max="769" width="26.140625" style="75" customWidth="1"/>
    <col min="770" max="770" width="6.85546875" style="75" customWidth="1"/>
    <col min="771" max="771" width="5.85546875" style="75" customWidth="1"/>
    <col min="772" max="772" width="6.42578125" style="75" customWidth="1"/>
    <col min="773" max="773" width="13.85546875" style="75" customWidth="1"/>
    <col min="774" max="774" width="6.28515625" style="75" customWidth="1"/>
    <col min="775" max="775" width="17.140625" style="75" customWidth="1"/>
    <col min="776" max="777" width="14" style="75" customWidth="1"/>
    <col min="778" max="1024" width="9.140625" style="75"/>
    <col min="1025" max="1025" width="26.140625" style="75" customWidth="1"/>
    <col min="1026" max="1026" width="6.85546875" style="75" customWidth="1"/>
    <col min="1027" max="1027" width="5.85546875" style="75" customWidth="1"/>
    <col min="1028" max="1028" width="6.42578125" style="75" customWidth="1"/>
    <col min="1029" max="1029" width="13.85546875" style="75" customWidth="1"/>
    <col min="1030" max="1030" width="6.28515625" style="75" customWidth="1"/>
    <col min="1031" max="1031" width="17.140625" style="75" customWidth="1"/>
    <col min="1032" max="1033" width="14" style="75" customWidth="1"/>
    <col min="1034" max="1280" width="9.140625" style="75"/>
    <col min="1281" max="1281" width="26.140625" style="75" customWidth="1"/>
    <col min="1282" max="1282" width="6.85546875" style="75" customWidth="1"/>
    <col min="1283" max="1283" width="5.85546875" style="75" customWidth="1"/>
    <col min="1284" max="1284" width="6.42578125" style="75" customWidth="1"/>
    <col min="1285" max="1285" width="13.85546875" style="75" customWidth="1"/>
    <col min="1286" max="1286" width="6.28515625" style="75" customWidth="1"/>
    <col min="1287" max="1287" width="17.140625" style="75" customWidth="1"/>
    <col min="1288" max="1289" width="14" style="75" customWidth="1"/>
    <col min="1290" max="1536" width="9.140625" style="75"/>
    <col min="1537" max="1537" width="26.140625" style="75" customWidth="1"/>
    <col min="1538" max="1538" width="6.85546875" style="75" customWidth="1"/>
    <col min="1539" max="1539" width="5.85546875" style="75" customWidth="1"/>
    <col min="1540" max="1540" width="6.42578125" style="75" customWidth="1"/>
    <col min="1541" max="1541" width="13.85546875" style="75" customWidth="1"/>
    <col min="1542" max="1542" width="6.28515625" style="75" customWidth="1"/>
    <col min="1543" max="1543" width="17.140625" style="75" customWidth="1"/>
    <col min="1544" max="1545" width="14" style="75" customWidth="1"/>
    <col min="1546" max="1792" width="9.140625" style="75"/>
    <col min="1793" max="1793" width="26.140625" style="75" customWidth="1"/>
    <col min="1794" max="1794" width="6.85546875" style="75" customWidth="1"/>
    <col min="1795" max="1795" width="5.85546875" style="75" customWidth="1"/>
    <col min="1796" max="1796" width="6.42578125" style="75" customWidth="1"/>
    <col min="1797" max="1797" width="13.85546875" style="75" customWidth="1"/>
    <col min="1798" max="1798" width="6.28515625" style="75" customWidth="1"/>
    <col min="1799" max="1799" width="17.140625" style="75" customWidth="1"/>
    <col min="1800" max="1801" width="14" style="75" customWidth="1"/>
    <col min="1802" max="2048" width="9.140625" style="75"/>
    <col min="2049" max="2049" width="26.140625" style="75" customWidth="1"/>
    <col min="2050" max="2050" width="6.85546875" style="75" customWidth="1"/>
    <col min="2051" max="2051" width="5.85546875" style="75" customWidth="1"/>
    <col min="2052" max="2052" width="6.42578125" style="75" customWidth="1"/>
    <col min="2053" max="2053" width="13.85546875" style="75" customWidth="1"/>
    <col min="2054" max="2054" width="6.28515625" style="75" customWidth="1"/>
    <col min="2055" max="2055" width="17.140625" style="75" customWidth="1"/>
    <col min="2056" max="2057" width="14" style="75" customWidth="1"/>
    <col min="2058" max="2304" width="9.140625" style="75"/>
    <col min="2305" max="2305" width="26.140625" style="75" customWidth="1"/>
    <col min="2306" max="2306" width="6.85546875" style="75" customWidth="1"/>
    <col min="2307" max="2307" width="5.85546875" style="75" customWidth="1"/>
    <col min="2308" max="2308" width="6.42578125" style="75" customWidth="1"/>
    <col min="2309" max="2309" width="13.85546875" style="75" customWidth="1"/>
    <col min="2310" max="2310" width="6.28515625" style="75" customWidth="1"/>
    <col min="2311" max="2311" width="17.140625" style="75" customWidth="1"/>
    <col min="2312" max="2313" width="14" style="75" customWidth="1"/>
    <col min="2314" max="2560" width="9.140625" style="75"/>
    <col min="2561" max="2561" width="26.140625" style="75" customWidth="1"/>
    <col min="2562" max="2562" width="6.85546875" style="75" customWidth="1"/>
    <col min="2563" max="2563" width="5.85546875" style="75" customWidth="1"/>
    <col min="2564" max="2564" width="6.42578125" style="75" customWidth="1"/>
    <col min="2565" max="2565" width="13.85546875" style="75" customWidth="1"/>
    <col min="2566" max="2566" width="6.28515625" style="75" customWidth="1"/>
    <col min="2567" max="2567" width="17.140625" style="75" customWidth="1"/>
    <col min="2568" max="2569" width="14" style="75" customWidth="1"/>
    <col min="2570" max="2816" width="9.140625" style="75"/>
    <col min="2817" max="2817" width="26.140625" style="75" customWidth="1"/>
    <col min="2818" max="2818" width="6.85546875" style="75" customWidth="1"/>
    <col min="2819" max="2819" width="5.85546875" style="75" customWidth="1"/>
    <col min="2820" max="2820" width="6.42578125" style="75" customWidth="1"/>
    <col min="2821" max="2821" width="13.85546875" style="75" customWidth="1"/>
    <col min="2822" max="2822" width="6.28515625" style="75" customWidth="1"/>
    <col min="2823" max="2823" width="17.140625" style="75" customWidth="1"/>
    <col min="2824" max="2825" width="14" style="75" customWidth="1"/>
    <col min="2826" max="3072" width="9.140625" style="75"/>
    <col min="3073" max="3073" width="26.140625" style="75" customWidth="1"/>
    <col min="3074" max="3074" width="6.85546875" style="75" customWidth="1"/>
    <col min="3075" max="3075" width="5.85546875" style="75" customWidth="1"/>
    <col min="3076" max="3076" width="6.42578125" style="75" customWidth="1"/>
    <col min="3077" max="3077" width="13.85546875" style="75" customWidth="1"/>
    <col min="3078" max="3078" width="6.28515625" style="75" customWidth="1"/>
    <col min="3079" max="3079" width="17.140625" style="75" customWidth="1"/>
    <col min="3080" max="3081" width="14" style="75" customWidth="1"/>
    <col min="3082" max="3328" width="9.140625" style="75"/>
    <col min="3329" max="3329" width="26.140625" style="75" customWidth="1"/>
    <col min="3330" max="3330" width="6.85546875" style="75" customWidth="1"/>
    <col min="3331" max="3331" width="5.85546875" style="75" customWidth="1"/>
    <col min="3332" max="3332" width="6.42578125" style="75" customWidth="1"/>
    <col min="3333" max="3333" width="13.85546875" style="75" customWidth="1"/>
    <col min="3334" max="3334" width="6.28515625" style="75" customWidth="1"/>
    <col min="3335" max="3335" width="17.140625" style="75" customWidth="1"/>
    <col min="3336" max="3337" width="14" style="75" customWidth="1"/>
    <col min="3338" max="3584" width="9.140625" style="75"/>
    <col min="3585" max="3585" width="26.140625" style="75" customWidth="1"/>
    <col min="3586" max="3586" width="6.85546875" style="75" customWidth="1"/>
    <col min="3587" max="3587" width="5.85546875" style="75" customWidth="1"/>
    <col min="3588" max="3588" width="6.42578125" style="75" customWidth="1"/>
    <col min="3589" max="3589" width="13.85546875" style="75" customWidth="1"/>
    <col min="3590" max="3590" width="6.28515625" style="75" customWidth="1"/>
    <col min="3591" max="3591" width="17.140625" style="75" customWidth="1"/>
    <col min="3592" max="3593" width="14" style="75" customWidth="1"/>
    <col min="3594" max="3840" width="9.140625" style="75"/>
    <col min="3841" max="3841" width="26.140625" style="75" customWidth="1"/>
    <col min="3842" max="3842" width="6.85546875" style="75" customWidth="1"/>
    <col min="3843" max="3843" width="5.85546875" style="75" customWidth="1"/>
    <col min="3844" max="3844" width="6.42578125" style="75" customWidth="1"/>
    <col min="3845" max="3845" width="13.85546875" style="75" customWidth="1"/>
    <col min="3846" max="3846" width="6.28515625" style="75" customWidth="1"/>
    <col min="3847" max="3847" width="17.140625" style="75" customWidth="1"/>
    <col min="3848" max="3849" width="14" style="75" customWidth="1"/>
    <col min="3850" max="4096" width="9.140625" style="75"/>
    <col min="4097" max="4097" width="26.140625" style="75" customWidth="1"/>
    <col min="4098" max="4098" width="6.85546875" style="75" customWidth="1"/>
    <col min="4099" max="4099" width="5.85546875" style="75" customWidth="1"/>
    <col min="4100" max="4100" width="6.42578125" style="75" customWidth="1"/>
    <col min="4101" max="4101" width="13.85546875" style="75" customWidth="1"/>
    <col min="4102" max="4102" width="6.28515625" style="75" customWidth="1"/>
    <col min="4103" max="4103" width="17.140625" style="75" customWidth="1"/>
    <col min="4104" max="4105" width="14" style="75" customWidth="1"/>
    <col min="4106" max="4352" width="9.140625" style="75"/>
    <col min="4353" max="4353" width="26.140625" style="75" customWidth="1"/>
    <col min="4354" max="4354" width="6.85546875" style="75" customWidth="1"/>
    <col min="4355" max="4355" width="5.85546875" style="75" customWidth="1"/>
    <col min="4356" max="4356" width="6.42578125" style="75" customWidth="1"/>
    <col min="4357" max="4357" width="13.85546875" style="75" customWidth="1"/>
    <col min="4358" max="4358" width="6.28515625" style="75" customWidth="1"/>
    <col min="4359" max="4359" width="17.140625" style="75" customWidth="1"/>
    <col min="4360" max="4361" width="14" style="75" customWidth="1"/>
    <col min="4362" max="4608" width="9.140625" style="75"/>
    <col min="4609" max="4609" width="26.140625" style="75" customWidth="1"/>
    <col min="4610" max="4610" width="6.85546875" style="75" customWidth="1"/>
    <col min="4611" max="4611" width="5.85546875" style="75" customWidth="1"/>
    <col min="4612" max="4612" width="6.42578125" style="75" customWidth="1"/>
    <col min="4613" max="4613" width="13.85546875" style="75" customWidth="1"/>
    <col min="4614" max="4614" width="6.28515625" style="75" customWidth="1"/>
    <col min="4615" max="4615" width="17.140625" style="75" customWidth="1"/>
    <col min="4616" max="4617" width="14" style="75" customWidth="1"/>
    <col min="4618" max="4864" width="9.140625" style="75"/>
    <col min="4865" max="4865" width="26.140625" style="75" customWidth="1"/>
    <col min="4866" max="4866" width="6.85546875" style="75" customWidth="1"/>
    <col min="4867" max="4867" width="5.85546875" style="75" customWidth="1"/>
    <col min="4868" max="4868" width="6.42578125" style="75" customWidth="1"/>
    <col min="4869" max="4869" width="13.85546875" style="75" customWidth="1"/>
    <col min="4870" max="4870" width="6.28515625" style="75" customWidth="1"/>
    <col min="4871" max="4871" width="17.140625" style="75" customWidth="1"/>
    <col min="4872" max="4873" width="14" style="75" customWidth="1"/>
    <col min="4874" max="5120" width="9.140625" style="75"/>
    <col min="5121" max="5121" width="26.140625" style="75" customWidth="1"/>
    <col min="5122" max="5122" width="6.85546875" style="75" customWidth="1"/>
    <col min="5123" max="5123" width="5.85546875" style="75" customWidth="1"/>
    <col min="5124" max="5124" width="6.42578125" style="75" customWidth="1"/>
    <col min="5125" max="5125" width="13.85546875" style="75" customWidth="1"/>
    <col min="5126" max="5126" width="6.28515625" style="75" customWidth="1"/>
    <col min="5127" max="5127" width="17.140625" style="75" customWidth="1"/>
    <col min="5128" max="5129" width="14" style="75" customWidth="1"/>
    <col min="5130" max="5376" width="9.140625" style="75"/>
    <col min="5377" max="5377" width="26.140625" style="75" customWidth="1"/>
    <col min="5378" max="5378" width="6.85546875" style="75" customWidth="1"/>
    <col min="5379" max="5379" width="5.85546875" style="75" customWidth="1"/>
    <col min="5380" max="5380" width="6.42578125" style="75" customWidth="1"/>
    <col min="5381" max="5381" width="13.85546875" style="75" customWidth="1"/>
    <col min="5382" max="5382" width="6.28515625" style="75" customWidth="1"/>
    <col min="5383" max="5383" width="17.140625" style="75" customWidth="1"/>
    <col min="5384" max="5385" width="14" style="75" customWidth="1"/>
    <col min="5386" max="5632" width="9.140625" style="75"/>
    <col min="5633" max="5633" width="26.140625" style="75" customWidth="1"/>
    <col min="5634" max="5634" width="6.85546875" style="75" customWidth="1"/>
    <col min="5635" max="5635" width="5.85546875" style="75" customWidth="1"/>
    <col min="5636" max="5636" width="6.42578125" style="75" customWidth="1"/>
    <col min="5637" max="5637" width="13.85546875" style="75" customWidth="1"/>
    <col min="5638" max="5638" width="6.28515625" style="75" customWidth="1"/>
    <col min="5639" max="5639" width="17.140625" style="75" customWidth="1"/>
    <col min="5640" max="5641" width="14" style="75" customWidth="1"/>
    <col min="5642" max="5888" width="9.140625" style="75"/>
    <col min="5889" max="5889" width="26.140625" style="75" customWidth="1"/>
    <col min="5890" max="5890" width="6.85546875" style="75" customWidth="1"/>
    <col min="5891" max="5891" width="5.85546875" style="75" customWidth="1"/>
    <col min="5892" max="5892" width="6.42578125" style="75" customWidth="1"/>
    <col min="5893" max="5893" width="13.85546875" style="75" customWidth="1"/>
    <col min="5894" max="5894" width="6.28515625" style="75" customWidth="1"/>
    <col min="5895" max="5895" width="17.140625" style="75" customWidth="1"/>
    <col min="5896" max="5897" width="14" style="75" customWidth="1"/>
    <col min="5898" max="6144" width="9.140625" style="75"/>
    <col min="6145" max="6145" width="26.140625" style="75" customWidth="1"/>
    <col min="6146" max="6146" width="6.85546875" style="75" customWidth="1"/>
    <col min="6147" max="6147" width="5.85546875" style="75" customWidth="1"/>
    <col min="6148" max="6148" width="6.42578125" style="75" customWidth="1"/>
    <col min="6149" max="6149" width="13.85546875" style="75" customWidth="1"/>
    <col min="6150" max="6150" width="6.28515625" style="75" customWidth="1"/>
    <col min="6151" max="6151" width="17.140625" style="75" customWidth="1"/>
    <col min="6152" max="6153" width="14" style="75" customWidth="1"/>
    <col min="6154" max="6400" width="9.140625" style="75"/>
    <col min="6401" max="6401" width="26.140625" style="75" customWidth="1"/>
    <col min="6402" max="6402" width="6.85546875" style="75" customWidth="1"/>
    <col min="6403" max="6403" width="5.85546875" style="75" customWidth="1"/>
    <col min="6404" max="6404" width="6.42578125" style="75" customWidth="1"/>
    <col min="6405" max="6405" width="13.85546875" style="75" customWidth="1"/>
    <col min="6406" max="6406" width="6.28515625" style="75" customWidth="1"/>
    <col min="6407" max="6407" width="17.140625" style="75" customWidth="1"/>
    <col min="6408" max="6409" width="14" style="75" customWidth="1"/>
    <col min="6410" max="6656" width="9.140625" style="75"/>
    <col min="6657" max="6657" width="26.140625" style="75" customWidth="1"/>
    <col min="6658" max="6658" width="6.85546875" style="75" customWidth="1"/>
    <col min="6659" max="6659" width="5.85546875" style="75" customWidth="1"/>
    <col min="6660" max="6660" width="6.42578125" style="75" customWidth="1"/>
    <col min="6661" max="6661" width="13.85546875" style="75" customWidth="1"/>
    <col min="6662" max="6662" width="6.28515625" style="75" customWidth="1"/>
    <col min="6663" max="6663" width="17.140625" style="75" customWidth="1"/>
    <col min="6664" max="6665" width="14" style="75" customWidth="1"/>
    <col min="6666" max="6912" width="9.140625" style="75"/>
    <col min="6913" max="6913" width="26.140625" style="75" customWidth="1"/>
    <col min="6914" max="6914" width="6.85546875" style="75" customWidth="1"/>
    <col min="6915" max="6915" width="5.85546875" style="75" customWidth="1"/>
    <col min="6916" max="6916" width="6.42578125" style="75" customWidth="1"/>
    <col min="6917" max="6917" width="13.85546875" style="75" customWidth="1"/>
    <col min="6918" max="6918" width="6.28515625" style="75" customWidth="1"/>
    <col min="6919" max="6919" width="17.140625" style="75" customWidth="1"/>
    <col min="6920" max="6921" width="14" style="75" customWidth="1"/>
    <col min="6922" max="7168" width="9.140625" style="75"/>
    <col min="7169" max="7169" width="26.140625" style="75" customWidth="1"/>
    <col min="7170" max="7170" width="6.85546875" style="75" customWidth="1"/>
    <col min="7171" max="7171" width="5.85546875" style="75" customWidth="1"/>
    <col min="7172" max="7172" width="6.42578125" style="75" customWidth="1"/>
    <col min="7173" max="7173" width="13.85546875" style="75" customWidth="1"/>
    <col min="7174" max="7174" width="6.28515625" style="75" customWidth="1"/>
    <col min="7175" max="7175" width="17.140625" style="75" customWidth="1"/>
    <col min="7176" max="7177" width="14" style="75" customWidth="1"/>
    <col min="7178" max="7424" width="9.140625" style="75"/>
    <col min="7425" max="7425" width="26.140625" style="75" customWidth="1"/>
    <col min="7426" max="7426" width="6.85546875" style="75" customWidth="1"/>
    <col min="7427" max="7427" width="5.85546875" style="75" customWidth="1"/>
    <col min="7428" max="7428" width="6.42578125" style="75" customWidth="1"/>
    <col min="7429" max="7429" width="13.85546875" style="75" customWidth="1"/>
    <col min="7430" max="7430" width="6.28515625" style="75" customWidth="1"/>
    <col min="7431" max="7431" width="17.140625" style="75" customWidth="1"/>
    <col min="7432" max="7433" width="14" style="75" customWidth="1"/>
    <col min="7434" max="7680" width="9.140625" style="75"/>
    <col min="7681" max="7681" width="26.140625" style="75" customWidth="1"/>
    <col min="7682" max="7682" width="6.85546875" style="75" customWidth="1"/>
    <col min="7683" max="7683" width="5.85546875" style="75" customWidth="1"/>
    <col min="7684" max="7684" width="6.42578125" style="75" customWidth="1"/>
    <col min="7685" max="7685" width="13.85546875" style="75" customWidth="1"/>
    <col min="7686" max="7686" width="6.28515625" style="75" customWidth="1"/>
    <col min="7687" max="7687" width="17.140625" style="75" customWidth="1"/>
    <col min="7688" max="7689" width="14" style="75" customWidth="1"/>
    <col min="7690" max="7936" width="9.140625" style="75"/>
    <col min="7937" max="7937" width="26.140625" style="75" customWidth="1"/>
    <col min="7938" max="7938" width="6.85546875" style="75" customWidth="1"/>
    <col min="7939" max="7939" width="5.85546875" style="75" customWidth="1"/>
    <col min="7940" max="7940" width="6.42578125" style="75" customWidth="1"/>
    <col min="7941" max="7941" width="13.85546875" style="75" customWidth="1"/>
    <col min="7942" max="7942" width="6.28515625" style="75" customWidth="1"/>
    <col min="7943" max="7943" width="17.140625" style="75" customWidth="1"/>
    <col min="7944" max="7945" width="14" style="75" customWidth="1"/>
    <col min="7946" max="8192" width="9.140625" style="75"/>
    <col min="8193" max="8193" width="26.140625" style="75" customWidth="1"/>
    <col min="8194" max="8194" width="6.85546875" style="75" customWidth="1"/>
    <col min="8195" max="8195" width="5.85546875" style="75" customWidth="1"/>
    <col min="8196" max="8196" width="6.42578125" style="75" customWidth="1"/>
    <col min="8197" max="8197" width="13.85546875" style="75" customWidth="1"/>
    <col min="8198" max="8198" width="6.28515625" style="75" customWidth="1"/>
    <col min="8199" max="8199" width="17.140625" style="75" customWidth="1"/>
    <col min="8200" max="8201" width="14" style="75" customWidth="1"/>
    <col min="8202" max="8448" width="9.140625" style="75"/>
    <col min="8449" max="8449" width="26.140625" style="75" customWidth="1"/>
    <col min="8450" max="8450" width="6.85546875" style="75" customWidth="1"/>
    <col min="8451" max="8451" width="5.85546875" style="75" customWidth="1"/>
    <col min="8452" max="8452" width="6.42578125" style="75" customWidth="1"/>
    <col min="8453" max="8453" width="13.85546875" style="75" customWidth="1"/>
    <col min="8454" max="8454" width="6.28515625" style="75" customWidth="1"/>
    <col min="8455" max="8455" width="17.140625" style="75" customWidth="1"/>
    <col min="8456" max="8457" width="14" style="75" customWidth="1"/>
    <col min="8458" max="8704" width="9.140625" style="75"/>
    <col min="8705" max="8705" width="26.140625" style="75" customWidth="1"/>
    <col min="8706" max="8706" width="6.85546875" style="75" customWidth="1"/>
    <col min="8707" max="8707" width="5.85546875" style="75" customWidth="1"/>
    <col min="8708" max="8708" width="6.42578125" style="75" customWidth="1"/>
    <col min="8709" max="8709" width="13.85546875" style="75" customWidth="1"/>
    <col min="8710" max="8710" width="6.28515625" style="75" customWidth="1"/>
    <col min="8711" max="8711" width="17.140625" style="75" customWidth="1"/>
    <col min="8712" max="8713" width="14" style="75" customWidth="1"/>
    <col min="8714" max="8960" width="9.140625" style="75"/>
    <col min="8961" max="8961" width="26.140625" style="75" customWidth="1"/>
    <col min="8962" max="8962" width="6.85546875" style="75" customWidth="1"/>
    <col min="8963" max="8963" width="5.85546875" style="75" customWidth="1"/>
    <col min="8964" max="8964" width="6.42578125" style="75" customWidth="1"/>
    <col min="8965" max="8965" width="13.85546875" style="75" customWidth="1"/>
    <col min="8966" max="8966" width="6.28515625" style="75" customWidth="1"/>
    <col min="8967" max="8967" width="17.140625" style="75" customWidth="1"/>
    <col min="8968" max="8969" width="14" style="75" customWidth="1"/>
    <col min="8970" max="9216" width="9.140625" style="75"/>
    <col min="9217" max="9217" width="26.140625" style="75" customWidth="1"/>
    <col min="9218" max="9218" width="6.85546875" style="75" customWidth="1"/>
    <col min="9219" max="9219" width="5.85546875" style="75" customWidth="1"/>
    <col min="9220" max="9220" width="6.42578125" style="75" customWidth="1"/>
    <col min="9221" max="9221" width="13.85546875" style="75" customWidth="1"/>
    <col min="9222" max="9222" width="6.28515625" style="75" customWidth="1"/>
    <col min="9223" max="9223" width="17.140625" style="75" customWidth="1"/>
    <col min="9224" max="9225" width="14" style="75" customWidth="1"/>
    <col min="9226" max="9472" width="9.140625" style="75"/>
    <col min="9473" max="9473" width="26.140625" style="75" customWidth="1"/>
    <col min="9474" max="9474" width="6.85546875" style="75" customWidth="1"/>
    <col min="9475" max="9475" width="5.85546875" style="75" customWidth="1"/>
    <col min="9476" max="9476" width="6.42578125" style="75" customWidth="1"/>
    <col min="9477" max="9477" width="13.85546875" style="75" customWidth="1"/>
    <col min="9478" max="9478" width="6.28515625" style="75" customWidth="1"/>
    <col min="9479" max="9479" width="17.140625" style="75" customWidth="1"/>
    <col min="9480" max="9481" width="14" style="75" customWidth="1"/>
    <col min="9482" max="9728" width="9.140625" style="75"/>
    <col min="9729" max="9729" width="26.140625" style="75" customWidth="1"/>
    <col min="9730" max="9730" width="6.85546875" style="75" customWidth="1"/>
    <col min="9731" max="9731" width="5.85546875" style="75" customWidth="1"/>
    <col min="9732" max="9732" width="6.42578125" style="75" customWidth="1"/>
    <col min="9733" max="9733" width="13.85546875" style="75" customWidth="1"/>
    <col min="9734" max="9734" width="6.28515625" style="75" customWidth="1"/>
    <col min="9735" max="9735" width="17.140625" style="75" customWidth="1"/>
    <col min="9736" max="9737" width="14" style="75" customWidth="1"/>
    <col min="9738" max="9984" width="9.140625" style="75"/>
    <col min="9985" max="9985" width="26.140625" style="75" customWidth="1"/>
    <col min="9986" max="9986" width="6.85546875" style="75" customWidth="1"/>
    <col min="9987" max="9987" width="5.85546875" style="75" customWidth="1"/>
    <col min="9988" max="9988" width="6.42578125" style="75" customWidth="1"/>
    <col min="9989" max="9989" width="13.85546875" style="75" customWidth="1"/>
    <col min="9990" max="9990" width="6.28515625" style="75" customWidth="1"/>
    <col min="9991" max="9991" width="17.140625" style="75" customWidth="1"/>
    <col min="9992" max="9993" width="14" style="75" customWidth="1"/>
    <col min="9994" max="10240" width="9.140625" style="75"/>
    <col min="10241" max="10241" width="26.140625" style="75" customWidth="1"/>
    <col min="10242" max="10242" width="6.85546875" style="75" customWidth="1"/>
    <col min="10243" max="10243" width="5.85546875" style="75" customWidth="1"/>
    <col min="10244" max="10244" width="6.42578125" style="75" customWidth="1"/>
    <col min="10245" max="10245" width="13.85546875" style="75" customWidth="1"/>
    <col min="10246" max="10246" width="6.28515625" style="75" customWidth="1"/>
    <col min="10247" max="10247" width="17.140625" style="75" customWidth="1"/>
    <col min="10248" max="10249" width="14" style="75" customWidth="1"/>
    <col min="10250" max="10496" width="9.140625" style="75"/>
    <col min="10497" max="10497" width="26.140625" style="75" customWidth="1"/>
    <col min="10498" max="10498" width="6.85546875" style="75" customWidth="1"/>
    <col min="10499" max="10499" width="5.85546875" style="75" customWidth="1"/>
    <col min="10500" max="10500" width="6.42578125" style="75" customWidth="1"/>
    <col min="10501" max="10501" width="13.85546875" style="75" customWidth="1"/>
    <col min="10502" max="10502" width="6.28515625" style="75" customWidth="1"/>
    <col min="10503" max="10503" width="17.140625" style="75" customWidth="1"/>
    <col min="10504" max="10505" width="14" style="75" customWidth="1"/>
    <col min="10506" max="10752" width="9.140625" style="75"/>
    <col min="10753" max="10753" width="26.140625" style="75" customWidth="1"/>
    <col min="10754" max="10754" width="6.85546875" style="75" customWidth="1"/>
    <col min="10755" max="10755" width="5.85546875" style="75" customWidth="1"/>
    <col min="10756" max="10756" width="6.42578125" style="75" customWidth="1"/>
    <col min="10757" max="10757" width="13.85546875" style="75" customWidth="1"/>
    <col min="10758" max="10758" width="6.28515625" style="75" customWidth="1"/>
    <col min="10759" max="10759" width="17.140625" style="75" customWidth="1"/>
    <col min="10760" max="10761" width="14" style="75" customWidth="1"/>
    <col min="10762" max="11008" width="9.140625" style="75"/>
    <col min="11009" max="11009" width="26.140625" style="75" customWidth="1"/>
    <col min="11010" max="11010" width="6.85546875" style="75" customWidth="1"/>
    <col min="11011" max="11011" width="5.85546875" style="75" customWidth="1"/>
    <col min="11012" max="11012" width="6.42578125" style="75" customWidth="1"/>
    <col min="11013" max="11013" width="13.85546875" style="75" customWidth="1"/>
    <col min="11014" max="11014" width="6.28515625" style="75" customWidth="1"/>
    <col min="11015" max="11015" width="17.140625" style="75" customWidth="1"/>
    <col min="11016" max="11017" width="14" style="75" customWidth="1"/>
    <col min="11018" max="11264" width="9.140625" style="75"/>
    <col min="11265" max="11265" width="26.140625" style="75" customWidth="1"/>
    <col min="11266" max="11266" width="6.85546875" style="75" customWidth="1"/>
    <col min="11267" max="11267" width="5.85546875" style="75" customWidth="1"/>
    <col min="11268" max="11268" width="6.42578125" style="75" customWidth="1"/>
    <col min="11269" max="11269" width="13.85546875" style="75" customWidth="1"/>
    <col min="11270" max="11270" width="6.28515625" style="75" customWidth="1"/>
    <col min="11271" max="11271" width="17.140625" style="75" customWidth="1"/>
    <col min="11272" max="11273" width="14" style="75" customWidth="1"/>
    <col min="11274" max="11520" width="9.140625" style="75"/>
    <col min="11521" max="11521" width="26.140625" style="75" customWidth="1"/>
    <col min="11522" max="11522" width="6.85546875" style="75" customWidth="1"/>
    <col min="11523" max="11523" width="5.85546875" style="75" customWidth="1"/>
    <col min="11524" max="11524" width="6.42578125" style="75" customWidth="1"/>
    <col min="11525" max="11525" width="13.85546875" style="75" customWidth="1"/>
    <col min="11526" max="11526" width="6.28515625" style="75" customWidth="1"/>
    <col min="11527" max="11527" width="17.140625" style="75" customWidth="1"/>
    <col min="11528" max="11529" width="14" style="75" customWidth="1"/>
    <col min="11530" max="11776" width="9.140625" style="75"/>
    <col min="11777" max="11777" width="26.140625" style="75" customWidth="1"/>
    <col min="11778" max="11778" width="6.85546875" style="75" customWidth="1"/>
    <col min="11779" max="11779" width="5.85546875" style="75" customWidth="1"/>
    <col min="11780" max="11780" width="6.42578125" style="75" customWidth="1"/>
    <col min="11781" max="11781" width="13.85546875" style="75" customWidth="1"/>
    <col min="11782" max="11782" width="6.28515625" style="75" customWidth="1"/>
    <col min="11783" max="11783" width="17.140625" style="75" customWidth="1"/>
    <col min="11784" max="11785" width="14" style="75" customWidth="1"/>
    <col min="11786" max="12032" width="9.140625" style="75"/>
    <col min="12033" max="12033" width="26.140625" style="75" customWidth="1"/>
    <col min="12034" max="12034" width="6.85546875" style="75" customWidth="1"/>
    <col min="12035" max="12035" width="5.85546875" style="75" customWidth="1"/>
    <col min="12036" max="12036" width="6.42578125" style="75" customWidth="1"/>
    <col min="12037" max="12037" width="13.85546875" style="75" customWidth="1"/>
    <col min="12038" max="12038" width="6.28515625" style="75" customWidth="1"/>
    <col min="12039" max="12039" width="17.140625" style="75" customWidth="1"/>
    <col min="12040" max="12041" width="14" style="75" customWidth="1"/>
    <col min="12042" max="12288" width="9.140625" style="75"/>
    <col min="12289" max="12289" width="26.140625" style="75" customWidth="1"/>
    <col min="12290" max="12290" width="6.85546875" style="75" customWidth="1"/>
    <col min="12291" max="12291" width="5.85546875" style="75" customWidth="1"/>
    <col min="12292" max="12292" width="6.42578125" style="75" customWidth="1"/>
    <col min="12293" max="12293" width="13.85546875" style="75" customWidth="1"/>
    <col min="12294" max="12294" width="6.28515625" style="75" customWidth="1"/>
    <col min="12295" max="12295" width="17.140625" style="75" customWidth="1"/>
    <col min="12296" max="12297" width="14" style="75" customWidth="1"/>
    <col min="12298" max="12544" width="9.140625" style="75"/>
    <col min="12545" max="12545" width="26.140625" style="75" customWidth="1"/>
    <col min="12546" max="12546" width="6.85546875" style="75" customWidth="1"/>
    <col min="12547" max="12547" width="5.85546875" style="75" customWidth="1"/>
    <col min="12548" max="12548" width="6.42578125" style="75" customWidth="1"/>
    <col min="12549" max="12549" width="13.85546875" style="75" customWidth="1"/>
    <col min="12550" max="12550" width="6.28515625" style="75" customWidth="1"/>
    <col min="12551" max="12551" width="17.140625" style="75" customWidth="1"/>
    <col min="12552" max="12553" width="14" style="75" customWidth="1"/>
    <col min="12554" max="12800" width="9.140625" style="75"/>
    <col min="12801" max="12801" width="26.140625" style="75" customWidth="1"/>
    <col min="12802" max="12802" width="6.85546875" style="75" customWidth="1"/>
    <col min="12803" max="12803" width="5.85546875" style="75" customWidth="1"/>
    <col min="12804" max="12804" width="6.42578125" style="75" customWidth="1"/>
    <col min="12805" max="12805" width="13.85546875" style="75" customWidth="1"/>
    <col min="12806" max="12806" width="6.28515625" style="75" customWidth="1"/>
    <col min="12807" max="12807" width="17.140625" style="75" customWidth="1"/>
    <col min="12808" max="12809" width="14" style="75" customWidth="1"/>
    <col min="12810" max="13056" width="9.140625" style="75"/>
    <col min="13057" max="13057" width="26.140625" style="75" customWidth="1"/>
    <col min="13058" max="13058" width="6.85546875" style="75" customWidth="1"/>
    <col min="13059" max="13059" width="5.85546875" style="75" customWidth="1"/>
    <col min="13060" max="13060" width="6.42578125" style="75" customWidth="1"/>
    <col min="13061" max="13061" width="13.85546875" style="75" customWidth="1"/>
    <col min="13062" max="13062" width="6.28515625" style="75" customWidth="1"/>
    <col min="13063" max="13063" width="17.140625" style="75" customWidth="1"/>
    <col min="13064" max="13065" width="14" style="75" customWidth="1"/>
    <col min="13066" max="13312" width="9.140625" style="75"/>
    <col min="13313" max="13313" width="26.140625" style="75" customWidth="1"/>
    <col min="13314" max="13314" width="6.85546875" style="75" customWidth="1"/>
    <col min="13315" max="13315" width="5.85546875" style="75" customWidth="1"/>
    <col min="13316" max="13316" width="6.42578125" style="75" customWidth="1"/>
    <col min="13317" max="13317" width="13.85546875" style="75" customWidth="1"/>
    <col min="13318" max="13318" width="6.28515625" style="75" customWidth="1"/>
    <col min="13319" max="13319" width="17.140625" style="75" customWidth="1"/>
    <col min="13320" max="13321" width="14" style="75" customWidth="1"/>
    <col min="13322" max="13568" width="9.140625" style="75"/>
    <col min="13569" max="13569" width="26.140625" style="75" customWidth="1"/>
    <col min="13570" max="13570" width="6.85546875" style="75" customWidth="1"/>
    <col min="13571" max="13571" width="5.85546875" style="75" customWidth="1"/>
    <col min="13572" max="13572" width="6.42578125" style="75" customWidth="1"/>
    <col min="13573" max="13573" width="13.85546875" style="75" customWidth="1"/>
    <col min="13574" max="13574" width="6.28515625" style="75" customWidth="1"/>
    <col min="13575" max="13575" width="17.140625" style="75" customWidth="1"/>
    <col min="13576" max="13577" width="14" style="75" customWidth="1"/>
    <col min="13578" max="13824" width="9.140625" style="75"/>
    <col min="13825" max="13825" width="26.140625" style="75" customWidth="1"/>
    <col min="13826" max="13826" width="6.85546875" style="75" customWidth="1"/>
    <col min="13827" max="13827" width="5.85546875" style="75" customWidth="1"/>
    <col min="13828" max="13828" width="6.42578125" style="75" customWidth="1"/>
    <col min="13829" max="13829" width="13.85546875" style="75" customWidth="1"/>
    <col min="13830" max="13830" width="6.28515625" style="75" customWidth="1"/>
    <col min="13831" max="13831" width="17.140625" style="75" customWidth="1"/>
    <col min="13832" max="13833" width="14" style="75" customWidth="1"/>
    <col min="13834" max="14080" width="9.140625" style="75"/>
    <col min="14081" max="14081" width="26.140625" style="75" customWidth="1"/>
    <col min="14082" max="14082" width="6.85546875" style="75" customWidth="1"/>
    <col min="14083" max="14083" width="5.85546875" style="75" customWidth="1"/>
    <col min="14084" max="14084" width="6.42578125" style="75" customWidth="1"/>
    <col min="14085" max="14085" width="13.85546875" style="75" customWidth="1"/>
    <col min="14086" max="14086" width="6.28515625" style="75" customWidth="1"/>
    <col min="14087" max="14087" width="17.140625" style="75" customWidth="1"/>
    <col min="14088" max="14089" width="14" style="75" customWidth="1"/>
    <col min="14090" max="14336" width="9.140625" style="75"/>
    <col min="14337" max="14337" width="26.140625" style="75" customWidth="1"/>
    <col min="14338" max="14338" width="6.85546875" style="75" customWidth="1"/>
    <col min="14339" max="14339" width="5.85546875" style="75" customWidth="1"/>
    <col min="14340" max="14340" width="6.42578125" style="75" customWidth="1"/>
    <col min="14341" max="14341" width="13.85546875" style="75" customWidth="1"/>
    <col min="14342" max="14342" width="6.28515625" style="75" customWidth="1"/>
    <col min="14343" max="14343" width="17.140625" style="75" customWidth="1"/>
    <col min="14344" max="14345" width="14" style="75" customWidth="1"/>
    <col min="14346" max="14592" width="9.140625" style="75"/>
    <col min="14593" max="14593" width="26.140625" style="75" customWidth="1"/>
    <col min="14594" max="14594" width="6.85546875" style="75" customWidth="1"/>
    <col min="14595" max="14595" width="5.85546875" style="75" customWidth="1"/>
    <col min="14596" max="14596" width="6.42578125" style="75" customWidth="1"/>
    <col min="14597" max="14597" width="13.85546875" style="75" customWidth="1"/>
    <col min="14598" max="14598" width="6.28515625" style="75" customWidth="1"/>
    <col min="14599" max="14599" width="17.140625" style="75" customWidth="1"/>
    <col min="14600" max="14601" width="14" style="75" customWidth="1"/>
    <col min="14602" max="14848" width="9.140625" style="75"/>
    <col min="14849" max="14849" width="26.140625" style="75" customWidth="1"/>
    <col min="14850" max="14850" width="6.85546875" style="75" customWidth="1"/>
    <col min="14851" max="14851" width="5.85546875" style="75" customWidth="1"/>
    <col min="14852" max="14852" width="6.42578125" style="75" customWidth="1"/>
    <col min="14853" max="14853" width="13.85546875" style="75" customWidth="1"/>
    <col min="14854" max="14854" width="6.28515625" style="75" customWidth="1"/>
    <col min="14855" max="14855" width="17.140625" style="75" customWidth="1"/>
    <col min="14856" max="14857" width="14" style="75" customWidth="1"/>
    <col min="14858" max="15104" width="9.140625" style="75"/>
    <col min="15105" max="15105" width="26.140625" style="75" customWidth="1"/>
    <col min="15106" max="15106" width="6.85546875" style="75" customWidth="1"/>
    <col min="15107" max="15107" width="5.85546875" style="75" customWidth="1"/>
    <col min="15108" max="15108" width="6.42578125" style="75" customWidth="1"/>
    <col min="15109" max="15109" width="13.85546875" style="75" customWidth="1"/>
    <col min="15110" max="15110" width="6.28515625" style="75" customWidth="1"/>
    <col min="15111" max="15111" width="17.140625" style="75" customWidth="1"/>
    <col min="15112" max="15113" width="14" style="75" customWidth="1"/>
    <col min="15114" max="15360" width="9.140625" style="75"/>
    <col min="15361" max="15361" width="26.140625" style="75" customWidth="1"/>
    <col min="15362" max="15362" width="6.85546875" style="75" customWidth="1"/>
    <col min="15363" max="15363" width="5.85546875" style="75" customWidth="1"/>
    <col min="15364" max="15364" width="6.42578125" style="75" customWidth="1"/>
    <col min="15365" max="15365" width="13.85546875" style="75" customWidth="1"/>
    <col min="15366" max="15366" width="6.28515625" style="75" customWidth="1"/>
    <col min="15367" max="15367" width="17.140625" style="75" customWidth="1"/>
    <col min="15368" max="15369" width="14" style="75" customWidth="1"/>
    <col min="15370" max="15616" width="9.140625" style="75"/>
    <col min="15617" max="15617" width="26.140625" style="75" customWidth="1"/>
    <col min="15618" max="15618" width="6.85546875" style="75" customWidth="1"/>
    <col min="15619" max="15619" width="5.85546875" style="75" customWidth="1"/>
    <col min="15620" max="15620" width="6.42578125" style="75" customWidth="1"/>
    <col min="15621" max="15621" width="13.85546875" style="75" customWidth="1"/>
    <col min="15622" max="15622" width="6.28515625" style="75" customWidth="1"/>
    <col min="15623" max="15623" width="17.140625" style="75" customWidth="1"/>
    <col min="15624" max="15625" width="14" style="75" customWidth="1"/>
    <col min="15626" max="15872" width="9.140625" style="75"/>
    <col min="15873" max="15873" width="26.140625" style="75" customWidth="1"/>
    <col min="15874" max="15874" width="6.85546875" style="75" customWidth="1"/>
    <col min="15875" max="15875" width="5.85546875" style="75" customWidth="1"/>
    <col min="15876" max="15876" width="6.42578125" style="75" customWidth="1"/>
    <col min="15877" max="15877" width="13.85546875" style="75" customWidth="1"/>
    <col min="15878" max="15878" width="6.28515625" style="75" customWidth="1"/>
    <col min="15879" max="15879" width="17.140625" style="75" customWidth="1"/>
    <col min="15880" max="15881" width="14" style="75" customWidth="1"/>
    <col min="15882" max="16128" width="9.140625" style="75"/>
    <col min="16129" max="16129" width="26.140625" style="75" customWidth="1"/>
    <col min="16130" max="16130" width="6.85546875" style="75" customWidth="1"/>
    <col min="16131" max="16131" width="5.85546875" style="75" customWidth="1"/>
    <col min="16132" max="16132" width="6.42578125" style="75" customWidth="1"/>
    <col min="16133" max="16133" width="13.85546875" style="75" customWidth="1"/>
    <col min="16134" max="16134" width="6.28515625" style="75" customWidth="1"/>
    <col min="16135" max="16135" width="17.140625" style="75" customWidth="1"/>
    <col min="16136" max="16137" width="14" style="75" customWidth="1"/>
    <col min="16138" max="16384" width="9.140625" style="75"/>
  </cols>
  <sheetData>
    <row r="1" spans="1:9" ht="15.75">
      <c r="A1" s="74"/>
      <c r="B1" s="74"/>
      <c r="C1" s="74"/>
      <c r="D1" s="74"/>
      <c r="E1" s="74"/>
      <c r="F1" s="74"/>
      <c r="G1" s="74"/>
      <c r="H1" s="74"/>
      <c r="I1" s="448" t="s">
        <v>365</v>
      </c>
    </row>
    <row r="2" spans="1:9" ht="108.75" customHeight="1">
      <c r="A2" s="74"/>
      <c r="B2" s="74"/>
      <c r="C2" s="74"/>
      <c r="D2" s="74"/>
      <c r="E2" s="74"/>
      <c r="F2" s="74"/>
      <c r="G2" s="546" t="s">
        <v>386</v>
      </c>
      <c r="H2" s="546"/>
      <c r="I2" s="546"/>
    </row>
    <row r="3" spans="1:9" ht="57" customHeight="1">
      <c r="A3" s="547" t="s">
        <v>342</v>
      </c>
      <c r="B3" s="547"/>
      <c r="C3" s="547"/>
      <c r="D3" s="547"/>
      <c r="E3" s="547"/>
      <c r="F3" s="547"/>
      <c r="G3" s="547"/>
      <c r="H3" s="547"/>
      <c r="I3" s="547"/>
    </row>
    <row r="4" spans="1:9" ht="15.75">
      <c r="A4" s="74"/>
      <c r="B4" s="74"/>
      <c r="C4" s="74"/>
      <c r="D4" s="74"/>
      <c r="E4" s="74"/>
      <c r="F4" s="74"/>
      <c r="G4" s="74"/>
      <c r="H4" s="74"/>
      <c r="I4" s="74"/>
    </row>
    <row r="5" spans="1:9" ht="15.75">
      <c r="A5" s="74"/>
      <c r="B5" s="74"/>
      <c r="C5" s="74"/>
      <c r="D5" s="74"/>
      <c r="E5" s="74"/>
      <c r="F5" s="74"/>
      <c r="G5" s="74"/>
      <c r="H5" s="74"/>
      <c r="I5" s="74"/>
    </row>
    <row r="6" spans="1:9" ht="12.75" customHeight="1">
      <c r="A6" s="548" t="s">
        <v>34</v>
      </c>
      <c r="B6" s="550" t="s">
        <v>35</v>
      </c>
      <c r="C6" s="551"/>
      <c r="D6" s="551"/>
      <c r="E6" s="551"/>
      <c r="F6" s="552"/>
      <c r="G6" s="553" t="s">
        <v>36</v>
      </c>
      <c r="H6" s="554"/>
      <c r="I6" s="555"/>
    </row>
    <row r="7" spans="1:9" ht="15.75">
      <c r="A7" s="549"/>
      <c r="B7" s="76" t="s">
        <v>28</v>
      </c>
      <c r="C7" s="76" t="s">
        <v>19</v>
      </c>
      <c r="D7" s="76" t="s">
        <v>20</v>
      </c>
      <c r="E7" s="76" t="s">
        <v>37</v>
      </c>
      <c r="F7" s="76" t="s">
        <v>17</v>
      </c>
      <c r="G7" s="77" t="s">
        <v>70</v>
      </c>
      <c r="H7" s="77" t="s">
        <v>71</v>
      </c>
      <c r="I7" s="77" t="s">
        <v>142</v>
      </c>
    </row>
    <row r="8" spans="1:9" ht="47.25">
      <c r="A8" s="242" t="s">
        <v>370</v>
      </c>
      <c r="B8" s="133">
        <v>822</v>
      </c>
      <c r="C8" s="234">
        <v>10</v>
      </c>
      <c r="D8" s="235">
        <v>1</v>
      </c>
      <c r="E8" s="236" t="s">
        <v>248</v>
      </c>
      <c r="F8" s="241">
        <v>310</v>
      </c>
      <c r="G8" s="237">
        <v>302669.39</v>
      </c>
      <c r="H8" s="238">
        <v>192033</v>
      </c>
      <c r="I8" s="237">
        <v>192000</v>
      </c>
    </row>
    <row r="9" spans="1:9" ht="15.75">
      <c r="A9" s="233"/>
      <c r="B9" s="133"/>
      <c r="C9" s="234"/>
      <c r="D9" s="235"/>
      <c r="E9" s="236"/>
      <c r="F9" s="134"/>
      <c r="G9" s="239"/>
      <c r="H9" s="240"/>
      <c r="I9" s="239"/>
    </row>
    <row r="10" spans="1:9" ht="15.75">
      <c r="A10" s="76" t="s">
        <v>38</v>
      </c>
      <c r="B10" s="76"/>
      <c r="C10" s="76"/>
      <c r="D10" s="76"/>
      <c r="E10" s="76"/>
      <c r="F10" s="76"/>
      <c r="G10" s="78">
        <f>G8+G9</f>
        <v>302669.39</v>
      </c>
      <c r="H10" s="78">
        <f t="shared" ref="H10" si="0">H8+H9</f>
        <v>192033</v>
      </c>
      <c r="I10" s="78">
        <f>I8+I9</f>
        <v>192000</v>
      </c>
    </row>
  </sheetData>
  <mergeCells count="5">
    <mergeCell ref="G2:I2"/>
    <mergeCell ref="A3:I3"/>
    <mergeCell ref="A6:A7"/>
    <mergeCell ref="B6:F6"/>
    <mergeCell ref="G6:I6"/>
  </mergeCells>
  <pageMargins left="0.74803149606299213" right="0.15748031496062992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view="pageBreakPreview" zoomScaleNormal="90" zoomScaleSheetLayoutView="100" workbookViewId="0">
      <selection activeCell="C2" sqref="C2:E2"/>
    </sheetView>
  </sheetViews>
  <sheetFormatPr defaultRowHeight="12.75"/>
  <cols>
    <col min="1" max="1" width="4.42578125" style="84" customWidth="1"/>
    <col min="2" max="2" width="71.85546875" style="84" customWidth="1"/>
    <col min="3" max="3" width="16.5703125" style="84" customWidth="1"/>
    <col min="4" max="4" width="15" style="84" customWidth="1"/>
    <col min="5" max="5" width="14.42578125" style="84" customWidth="1"/>
    <col min="6" max="16384" width="9.140625" style="84"/>
  </cols>
  <sheetData>
    <row r="1" spans="1:5" ht="15.75">
      <c r="A1" s="79"/>
      <c r="B1" s="80"/>
      <c r="C1" s="81"/>
      <c r="D1" s="82"/>
      <c r="E1" s="83" t="s">
        <v>33</v>
      </c>
    </row>
    <row r="2" spans="1:5" ht="105.75" customHeight="1">
      <c r="A2" s="79"/>
      <c r="B2" s="81"/>
      <c r="C2" s="556" t="s">
        <v>385</v>
      </c>
      <c r="D2" s="556"/>
      <c r="E2" s="556"/>
    </row>
    <row r="3" spans="1:5" ht="20.25" customHeight="1">
      <c r="A3" s="79"/>
      <c r="B3" s="81"/>
      <c r="C3" s="85"/>
      <c r="D3" s="85"/>
      <c r="E3" s="85"/>
    </row>
    <row r="4" spans="1:5" ht="44.25" customHeight="1">
      <c r="A4" s="557" t="s">
        <v>369</v>
      </c>
      <c r="B4" s="557"/>
      <c r="C4" s="557"/>
      <c r="D4" s="557"/>
      <c r="E4" s="557"/>
    </row>
    <row r="5" spans="1:5" ht="27.75" customHeight="1">
      <c r="A5" s="558"/>
      <c r="B5" s="558"/>
      <c r="C5" s="558"/>
      <c r="D5" s="558"/>
      <c r="E5" s="558"/>
    </row>
    <row r="6" spans="1:5" ht="21.75" customHeight="1">
      <c r="A6" s="559"/>
      <c r="B6" s="559"/>
      <c r="C6" s="82"/>
      <c r="D6" s="82"/>
      <c r="E6" s="83" t="s">
        <v>40</v>
      </c>
    </row>
    <row r="7" spans="1:5" ht="55.5" customHeight="1">
      <c r="A7" s="86" t="s">
        <v>41</v>
      </c>
      <c r="B7" s="87" t="s">
        <v>42</v>
      </c>
      <c r="C7" s="88" t="s">
        <v>343</v>
      </c>
      <c r="D7" s="88" t="s">
        <v>344</v>
      </c>
      <c r="E7" s="88" t="s">
        <v>345</v>
      </c>
    </row>
    <row r="8" spans="1:5" ht="13.7" customHeight="1">
      <c r="A8" s="89">
        <v>1</v>
      </c>
      <c r="B8" s="90" t="s">
        <v>43</v>
      </c>
      <c r="C8" s="132">
        <v>3</v>
      </c>
      <c r="D8" s="132">
        <v>4</v>
      </c>
      <c r="E8" s="132">
        <v>5</v>
      </c>
    </row>
    <row r="9" spans="1:5" ht="63" hidden="1">
      <c r="A9" s="91">
        <v>1</v>
      </c>
      <c r="B9" s="92" t="s">
        <v>44</v>
      </c>
      <c r="C9" s="93"/>
      <c r="D9" s="93"/>
      <c r="E9" s="93"/>
    </row>
    <row r="10" spans="1:5" ht="30">
      <c r="A10" s="94">
        <v>1</v>
      </c>
      <c r="B10" s="243" t="s">
        <v>163</v>
      </c>
      <c r="C10" s="95">
        <v>6672</v>
      </c>
      <c r="D10" s="95">
        <v>0</v>
      </c>
      <c r="E10" s="95">
        <v>0</v>
      </c>
    </row>
    <row r="11" spans="1:5" ht="30">
      <c r="A11" s="94">
        <v>2</v>
      </c>
      <c r="B11" s="243" t="s">
        <v>346</v>
      </c>
      <c r="C11" s="95">
        <v>18200</v>
      </c>
      <c r="D11" s="95">
        <v>0</v>
      </c>
      <c r="E11" s="95">
        <v>0</v>
      </c>
    </row>
    <row r="12" spans="1:5" ht="30">
      <c r="A12" s="94">
        <v>3</v>
      </c>
      <c r="B12" s="243" t="s">
        <v>243</v>
      </c>
      <c r="C12" s="95">
        <v>1273189</v>
      </c>
      <c r="D12" s="95">
        <v>0</v>
      </c>
      <c r="E12" s="95">
        <v>0</v>
      </c>
    </row>
    <row r="13" spans="1:5" ht="75">
      <c r="A13" s="94">
        <v>4</v>
      </c>
      <c r="B13" s="243" t="s">
        <v>253</v>
      </c>
      <c r="C13" s="95">
        <v>39959</v>
      </c>
      <c r="D13" s="95">
        <v>0</v>
      </c>
      <c r="E13" s="95">
        <v>0</v>
      </c>
    </row>
    <row r="14" spans="1:5" ht="15.75">
      <c r="A14" s="93"/>
      <c r="B14" s="93" t="s">
        <v>38</v>
      </c>
      <c r="C14" s="96">
        <f>SUM(C10:C13)</f>
        <v>1338020</v>
      </c>
      <c r="D14" s="96">
        <f t="shared" ref="D14:E14" si="0">SUM(D10:D13)</f>
        <v>0</v>
      </c>
      <c r="E14" s="96">
        <f t="shared" si="0"/>
        <v>0</v>
      </c>
    </row>
    <row r="18" spans="2:5" ht="63.75" hidden="1">
      <c r="B18" s="97" t="s">
        <v>45</v>
      </c>
      <c r="C18" s="98"/>
      <c r="D18" s="98"/>
      <c r="E18" s="98"/>
    </row>
    <row r="19" spans="2:5" ht="15.75" hidden="1">
      <c r="B19" s="99" t="s">
        <v>46</v>
      </c>
      <c r="C19" s="100">
        <v>70000</v>
      </c>
      <c r="D19" s="101">
        <v>0</v>
      </c>
      <c r="E19" s="101">
        <v>0</v>
      </c>
    </row>
    <row r="20" spans="2:5" hidden="1"/>
  </sheetData>
  <mergeCells count="3">
    <mergeCell ref="C2:E2"/>
    <mergeCell ref="A4:E5"/>
    <mergeCell ref="A6:B6"/>
  </mergeCells>
  <pageMargins left="0" right="0" top="0" bottom="0" header="0.31496062992125984" footer="0.31496062992125984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view="pageBreakPreview" zoomScaleSheetLayoutView="100" workbookViewId="0">
      <selection activeCell="P7" sqref="P7"/>
    </sheetView>
  </sheetViews>
  <sheetFormatPr defaultRowHeight="15.75"/>
  <cols>
    <col min="1" max="1" width="4.140625" style="82" customWidth="1"/>
    <col min="2" max="2" width="49.85546875" style="82" customWidth="1"/>
    <col min="3" max="3" width="17.7109375" style="82" customWidth="1"/>
    <col min="4" max="4" width="16.28515625" style="82" customWidth="1"/>
    <col min="5" max="5" width="16.140625" style="82" customWidth="1"/>
    <col min="6" max="6" width="15.28515625" style="82" customWidth="1"/>
    <col min="7" max="7" width="14" style="82" customWidth="1"/>
    <col min="8" max="8" width="14.28515625" style="82" bestFit="1" customWidth="1"/>
    <col min="9" max="16384" width="9.140625" style="82"/>
  </cols>
  <sheetData>
    <row r="1" spans="1:8">
      <c r="A1" s="563"/>
      <c r="B1" s="563"/>
      <c r="C1" s="563"/>
      <c r="D1" s="563"/>
      <c r="G1" s="564" t="s">
        <v>39</v>
      </c>
      <c r="H1" s="564"/>
    </row>
    <row r="2" spans="1:8" ht="111.75" customHeight="1">
      <c r="F2" s="564" t="s">
        <v>367</v>
      </c>
      <c r="G2" s="564"/>
      <c r="H2" s="564"/>
    </row>
    <row r="3" spans="1:8">
      <c r="A3" s="131"/>
      <c r="B3" s="131"/>
      <c r="C3" s="131"/>
      <c r="D3" s="112"/>
    </row>
    <row r="4" spans="1:8" ht="35.25" customHeight="1">
      <c r="A4" s="565" t="s">
        <v>347</v>
      </c>
      <c r="B4" s="565"/>
      <c r="C4" s="565"/>
      <c r="D4" s="565"/>
      <c r="E4" s="565"/>
      <c r="F4" s="565"/>
      <c r="G4" s="565"/>
      <c r="H4" s="565"/>
    </row>
    <row r="5" spans="1:8">
      <c r="A5" s="131"/>
      <c r="B5" s="131"/>
      <c r="C5" s="131"/>
      <c r="D5" s="131"/>
      <c r="H5" s="82" t="s">
        <v>40</v>
      </c>
    </row>
    <row r="6" spans="1:8">
      <c r="A6" s="566" t="s">
        <v>53</v>
      </c>
      <c r="B6" s="567"/>
      <c r="C6" s="570" t="s">
        <v>70</v>
      </c>
      <c r="D6" s="570"/>
      <c r="E6" s="571" t="s">
        <v>71</v>
      </c>
      <c r="F6" s="571"/>
      <c r="G6" s="571" t="s">
        <v>142</v>
      </c>
      <c r="H6" s="571"/>
    </row>
    <row r="7" spans="1:8" ht="78.75">
      <c r="A7" s="568"/>
      <c r="B7" s="569"/>
      <c r="C7" s="109" t="s">
        <v>54</v>
      </c>
      <c r="D7" s="109" t="s">
        <v>55</v>
      </c>
      <c r="E7" s="109" t="s">
        <v>56</v>
      </c>
      <c r="F7" s="109" t="s">
        <v>55</v>
      </c>
      <c r="G7" s="109" t="s">
        <v>54</v>
      </c>
      <c r="H7" s="109" t="s">
        <v>55</v>
      </c>
    </row>
    <row r="8" spans="1:8" ht="15.75" customHeight="1">
      <c r="A8" s="562" t="s">
        <v>57</v>
      </c>
      <c r="B8" s="562"/>
      <c r="C8" s="560"/>
      <c r="D8" s="560"/>
      <c r="E8" s="560"/>
      <c r="F8" s="560"/>
      <c r="G8" s="560"/>
      <c r="H8" s="560"/>
    </row>
    <row r="9" spans="1:8" ht="15.75" customHeight="1">
      <c r="A9" s="562"/>
      <c r="B9" s="562"/>
      <c r="C9" s="561"/>
      <c r="D9" s="561"/>
      <c r="E9" s="561"/>
      <c r="F9" s="561"/>
      <c r="G9" s="561"/>
      <c r="H9" s="561"/>
    </row>
    <row r="10" spans="1:8" ht="45" customHeight="1">
      <c r="A10" s="109">
        <v>1</v>
      </c>
      <c r="B10" s="113" t="s">
        <v>348</v>
      </c>
      <c r="C10" s="114">
        <v>0</v>
      </c>
      <c r="D10" s="114">
        <v>0</v>
      </c>
      <c r="E10" s="114">
        <v>0</v>
      </c>
      <c r="F10" s="114">
        <v>0</v>
      </c>
      <c r="G10" s="114">
        <v>0</v>
      </c>
      <c r="H10" s="114">
        <v>0</v>
      </c>
    </row>
    <row r="11" spans="1:8" ht="58.5" customHeight="1">
      <c r="A11" s="109">
        <v>2</v>
      </c>
      <c r="B11" s="115" t="s">
        <v>58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</row>
    <row r="12" spans="1:8" ht="33" customHeight="1">
      <c r="A12" s="109">
        <v>3</v>
      </c>
      <c r="B12" s="115" t="s">
        <v>59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0</v>
      </c>
    </row>
    <row r="13" spans="1:8" ht="21.75" customHeight="1">
      <c r="A13" s="109"/>
      <c r="B13" s="93" t="s">
        <v>60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v>0</v>
      </c>
    </row>
  </sheetData>
  <mergeCells count="15">
    <mergeCell ref="A1:D1"/>
    <mergeCell ref="G1:H1"/>
    <mergeCell ref="F2:H2"/>
    <mergeCell ref="A4:H4"/>
    <mergeCell ref="A6:B7"/>
    <mergeCell ref="C6:D6"/>
    <mergeCell ref="E6:F6"/>
    <mergeCell ref="G6:H6"/>
    <mergeCell ref="H8:H9"/>
    <mergeCell ref="A8:B9"/>
    <mergeCell ref="C8:C9"/>
    <mergeCell ref="D8:D9"/>
    <mergeCell ref="E8:E9"/>
    <mergeCell ref="F8:F9"/>
    <mergeCell ref="G8:G9"/>
  </mergeCells>
  <pageMargins left="0.98425196850393704" right="0.39370078740157483" top="0.78740157480314965" bottom="0.78740157480314965" header="0.51181102362204722" footer="0.51181102362204722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23"/>
  <sheetViews>
    <sheetView view="pageBreakPreview" zoomScaleSheetLayoutView="100" workbookViewId="0">
      <selection activeCell="Z9" sqref="Z9"/>
    </sheetView>
  </sheetViews>
  <sheetFormatPr defaultColWidth="9.140625" defaultRowHeight="12.75"/>
  <cols>
    <col min="1" max="1" width="1.5703125" style="135" customWidth="1"/>
    <col min="2" max="10" width="0" style="135" hidden="1" customWidth="1"/>
    <col min="11" max="11" width="5.7109375" style="135" customWidth="1"/>
    <col min="12" max="12" width="49.5703125" style="135" customWidth="1"/>
    <col min="13" max="13" width="17.42578125" style="135" hidden="1" customWidth="1"/>
    <col min="14" max="15" width="0" style="135" hidden="1" customWidth="1"/>
    <col min="16" max="16" width="0.140625" style="135" customWidth="1"/>
    <col min="17" max="17" width="20.28515625" style="135" bestFit="1" customWidth="1"/>
    <col min="18" max="18" width="0" style="135" hidden="1" customWidth="1"/>
    <col min="19" max="19" width="18.5703125" style="135" customWidth="1"/>
    <col min="20" max="20" width="21.140625" style="135" customWidth="1"/>
    <col min="21" max="22" width="0" style="135" hidden="1" customWidth="1"/>
    <col min="23" max="256" width="9.140625" style="135" customWidth="1"/>
    <col min="257" max="16384" width="9.140625" style="135"/>
  </cols>
  <sheetData>
    <row r="1" spans="1:22" ht="17.25" customHeight="1">
      <c r="A1" s="195"/>
      <c r="B1" s="196"/>
      <c r="C1" s="196"/>
      <c r="D1" s="196"/>
      <c r="E1" s="196"/>
      <c r="F1" s="196"/>
      <c r="G1" s="196"/>
      <c r="H1" s="196"/>
      <c r="I1" s="195"/>
      <c r="J1" s="195"/>
      <c r="K1" s="195"/>
      <c r="L1" s="195"/>
      <c r="M1" s="195"/>
      <c r="N1" s="195"/>
      <c r="O1" s="195"/>
      <c r="P1" s="195"/>
      <c r="Q1" s="195"/>
      <c r="R1" s="136"/>
      <c r="S1" s="136"/>
      <c r="T1" s="116" t="s">
        <v>47</v>
      </c>
      <c r="U1" s="197"/>
      <c r="V1" s="136"/>
    </row>
    <row r="2" spans="1:22" ht="8.25" customHeight="1">
      <c r="A2" s="195"/>
      <c r="B2" s="196"/>
      <c r="C2" s="196"/>
      <c r="D2" s="196"/>
      <c r="E2" s="196"/>
      <c r="F2" s="196"/>
      <c r="G2" s="196"/>
      <c r="H2" s="196"/>
      <c r="I2" s="195"/>
      <c r="J2" s="195"/>
      <c r="K2" s="195"/>
      <c r="L2" s="198"/>
      <c r="M2" s="198"/>
      <c r="N2" s="198"/>
      <c r="O2" s="198"/>
      <c r="P2" s="198"/>
      <c r="Q2" s="198"/>
      <c r="R2" s="198"/>
      <c r="S2" s="198"/>
      <c r="T2" s="149"/>
      <c r="U2" s="197"/>
      <c r="V2" s="136"/>
    </row>
    <row r="3" spans="1:22" ht="123" customHeight="1">
      <c r="A3" s="195"/>
      <c r="B3" s="196"/>
      <c r="C3" s="196"/>
      <c r="D3" s="196"/>
      <c r="E3" s="196"/>
      <c r="F3" s="196"/>
      <c r="G3" s="196"/>
      <c r="H3" s="196"/>
      <c r="I3" s="195"/>
      <c r="J3" s="195"/>
      <c r="K3" s="195"/>
      <c r="L3" s="195"/>
      <c r="M3" s="195"/>
      <c r="N3" s="195"/>
      <c r="O3" s="195"/>
      <c r="P3" s="195"/>
      <c r="Q3" s="195"/>
      <c r="R3" s="136"/>
      <c r="S3" s="580" t="s">
        <v>385</v>
      </c>
      <c r="T3" s="580"/>
      <c r="U3" s="580"/>
      <c r="V3" s="136"/>
    </row>
    <row r="4" spans="1:22" ht="60.75" customHeight="1">
      <c r="A4" s="195"/>
      <c r="B4" s="196"/>
      <c r="C4" s="196"/>
      <c r="D4" s="196"/>
      <c r="E4" s="196"/>
      <c r="F4" s="196"/>
      <c r="G4" s="196"/>
      <c r="H4" s="196"/>
      <c r="I4" s="195"/>
      <c r="J4" s="195"/>
      <c r="K4" s="195"/>
      <c r="L4" s="581" t="s">
        <v>349</v>
      </c>
      <c r="M4" s="582"/>
      <c r="N4" s="582"/>
      <c r="O4" s="582"/>
      <c r="P4" s="582"/>
      <c r="Q4" s="582"/>
      <c r="R4" s="582"/>
      <c r="S4" s="582"/>
      <c r="T4" s="582"/>
      <c r="U4" s="197"/>
      <c r="V4" s="136"/>
    </row>
    <row r="5" spans="1:22" ht="12.75" customHeight="1">
      <c r="A5" s="195"/>
      <c r="B5" s="196"/>
      <c r="C5" s="196"/>
      <c r="D5" s="196"/>
      <c r="E5" s="196"/>
      <c r="F5" s="196"/>
      <c r="G5" s="196"/>
      <c r="H5" s="196"/>
      <c r="I5" s="195"/>
      <c r="J5" s="195"/>
      <c r="K5" s="195"/>
      <c r="L5" s="195"/>
      <c r="M5" s="195"/>
      <c r="N5" s="195"/>
      <c r="O5" s="195"/>
      <c r="P5" s="195"/>
      <c r="Q5" s="136"/>
      <c r="R5" s="199"/>
      <c r="S5" s="199"/>
      <c r="T5" s="199" t="s">
        <v>13</v>
      </c>
      <c r="U5" s="197"/>
      <c r="V5" s="136"/>
    </row>
    <row r="6" spans="1:22" ht="18.75" customHeight="1">
      <c r="A6" s="195"/>
      <c r="B6" s="196"/>
      <c r="C6" s="196"/>
      <c r="D6" s="196"/>
      <c r="E6" s="196"/>
      <c r="F6" s="196"/>
      <c r="G6" s="196"/>
      <c r="H6" s="196"/>
      <c r="I6" s="195"/>
      <c r="J6" s="195"/>
      <c r="K6" s="573" t="s">
        <v>61</v>
      </c>
      <c r="L6" s="573" t="s">
        <v>18</v>
      </c>
      <c r="M6" s="572" t="s">
        <v>21</v>
      </c>
      <c r="N6" s="572" t="s">
        <v>22</v>
      </c>
      <c r="O6" s="572" t="s">
        <v>19</v>
      </c>
      <c r="P6" s="573" t="s">
        <v>20</v>
      </c>
      <c r="Q6" s="585" t="s">
        <v>144</v>
      </c>
      <c r="R6" s="200"/>
      <c r="S6" s="587" t="s">
        <v>145</v>
      </c>
      <c r="T6" s="585" t="s">
        <v>259</v>
      </c>
      <c r="U6" s="197"/>
      <c r="V6" s="136"/>
    </row>
    <row r="7" spans="1:22" ht="18" customHeight="1">
      <c r="A7" s="195"/>
      <c r="B7" s="148"/>
      <c r="C7" s="148"/>
      <c r="D7" s="148"/>
      <c r="E7" s="148"/>
      <c r="F7" s="148"/>
      <c r="G7" s="148"/>
      <c r="H7" s="148"/>
      <c r="I7" s="201"/>
      <c r="J7" s="201" t="s">
        <v>16</v>
      </c>
      <c r="K7" s="583"/>
      <c r="L7" s="583"/>
      <c r="M7" s="584"/>
      <c r="N7" s="584"/>
      <c r="O7" s="584"/>
      <c r="P7" s="583"/>
      <c r="Q7" s="586"/>
      <c r="R7" s="202" t="s">
        <v>24</v>
      </c>
      <c r="S7" s="588"/>
      <c r="T7" s="586"/>
      <c r="U7" s="147"/>
      <c r="V7" s="197"/>
    </row>
    <row r="8" spans="1:22" ht="15" customHeight="1">
      <c r="A8" s="195"/>
      <c r="B8" s="148"/>
      <c r="C8" s="148"/>
      <c r="D8" s="148"/>
      <c r="E8" s="148"/>
      <c r="F8" s="148"/>
      <c r="G8" s="148"/>
      <c r="H8" s="148"/>
      <c r="I8" s="201"/>
      <c r="J8" s="201"/>
      <c r="K8" s="203">
        <v>1</v>
      </c>
      <c r="L8" s="203">
        <v>2</v>
      </c>
      <c r="M8" s="203">
        <v>2</v>
      </c>
      <c r="N8" s="204">
        <v>3</v>
      </c>
      <c r="O8" s="205">
        <v>4</v>
      </c>
      <c r="P8" s="205">
        <v>5</v>
      </c>
      <c r="Q8" s="206">
        <v>3</v>
      </c>
      <c r="R8" s="207"/>
      <c r="S8" s="208">
        <v>4</v>
      </c>
      <c r="T8" s="208">
        <v>5</v>
      </c>
      <c r="U8" s="147"/>
      <c r="V8" s="197"/>
    </row>
    <row r="9" spans="1:22" ht="78.75">
      <c r="A9" s="209"/>
      <c r="B9" s="572">
        <v>1</v>
      </c>
      <c r="C9" s="572"/>
      <c r="D9" s="572"/>
      <c r="E9" s="572"/>
      <c r="F9" s="572"/>
      <c r="G9" s="572"/>
      <c r="H9" s="572"/>
      <c r="I9" s="572"/>
      <c r="J9" s="572"/>
      <c r="K9" s="573"/>
      <c r="L9" s="244" t="s">
        <v>350</v>
      </c>
      <c r="M9" s="245"/>
      <c r="N9" s="574"/>
      <c r="O9" s="574"/>
      <c r="P9" s="575"/>
      <c r="Q9" s="246">
        <v>1000</v>
      </c>
      <c r="R9" s="247"/>
      <c r="S9" s="248">
        <v>1000</v>
      </c>
      <c r="T9" s="246">
        <v>0</v>
      </c>
      <c r="U9" s="211"/>
      <c r="V9" s="212"/>
    </row>
    <row r="10" spans="1:22" ht="43.5" hidden="1" customHeight="1">
      <c r="A10" s="209"/>
      <c r="B10" s="142"/>
      <c r="C10" s="142"/>
      <c r="D10" s="142"/>
      <c r="E10" s="143"/>
      <c r="F10" s="578" t="s">
        <v>62</v>
      </c>
      <c r="G10" s="578"/>
      <c r="H10" s="578"/>
      <c r="I10" s="578"/>
      <c r="J10" s="578"/>
      <c r="K10" s="579"/>
      <c r="L10" s="244"/>
      <c r="M10" s="245"/>
      <c r="N10" s="574"/>
      <c r="O10" s="574"/>
      <c r="P10" s="575"/>
      <c r="Q10" s="246"/>
      <c r="R10" s="247"/>
      <c r="S10" s="248"/>
      <c r="T10" s="246"/>
      <c r="U10" s="211"/>
      <c r="V10" s="212"/>
    </row>
    <row r="11" spans="1:22" ht="78.75">
      <c r="A11" s="209"/>
      <c r="B11" s="572">
        <v>2</v>
      </c>
      <c r="C11" s="572"/>
      <c r="D11" s="572"/>
      <c r="E11" s="572"/>
      <c r="F11" s="572"/>
      <c r="G11" s="572"/>
      <c r="H11" s="572"/>
      <c r="I11" s="572"/>
      <c r="J11" s="572"/>
      <c r="K11" s="573"/>
      <c r="L11" s="244" t="s">
        <v>351</v>
      </c>
      <c r="M11" s="245"/>
      <c r="N11" s="574"/>
      <c r="O11" s="574"/>
      <c r="P11" s="575"/>
      <c r="Q11" s="246">
        <v>1000</v>
      </c>
      <c r="R11" s="247"/>
      <c r="S11" s="248">
        <v>0</v>
      </c>
      <c r="T11" s="246">
        <v>0</v>
      </c>
      <c r="U11" s="211"/>
      <c r="V11" s="212"/>
    </row>
    <row r="12" spans="1:22" ht="70.5" customHeight="1">
      <c r="A12" s="209"/>
      <c r="B12" s="142"/>
      <c r="C12" s="142"/>
      <c r="D12" s="142"/>
      <c r="E12" s="143"/>
      <c r="F12" s="572">
        <v>3</v>
      </c>
      <c r="G12" s="572"/>
      <c r="H12" s="572"/>
      <c r="I12" s="572"/>
      <c r="J12" s="572"/>
      <c r="K12" s="573"/>
      <c r="L12" s="244" t="s">
        <v>352</v>
      </c>
      <c r="M12" s="245"/>
      <c r="N12" s="574"/>
      <c r="O12" s="574"/>
      <c r="P12" s="575"/>
      <c r="Q12" s="246">
        <v>1000</v>
      </c>
      <c r="R12" s="247"/>
      <c r="S12" s="248">
        <v>0</v>
      </c>
      <c r="T12" s="246">
        <v>0</v>
      </c>
      <c r="U12" s="211"/>
      <c r="V12" s="212"/>
    </row>
    <row r="13" spans="1:22" ht="94.5">
      <c r="A13" s="209"/>
      <c r="B13" s="142"/>
      <c r="C13" s="142"/>
      <c r="D13" s="142"/>
      <c r="E13" s="143"/>
      <c r="F13" s="572">
        <v>4</v>
      </c>
      <c r="G13" s="572"/>
      <c r="H13" s="572"/>
      <c r="I13" s="572"/>
      <c r="J13" s="572"/>
      <c r="K13" s="573"/>
      <c r="L13" s="244" t="s">
        <v>193</v>
      </c>
      <c r="M13" s="245"/>
      <c r="N13" s="574"/>
      <c r="O13" s="574"/>
      <c r="P13" s="575"/>
      <c r="Q13" s="246">
        <v>1000</v>
      </c>
      <c r="R13" s="247"/>
      <c r="S13" s="248">
        <v>0</v>
      </c>
      <c r="T13" s="246">
        <v>0</v>
      </c>
      <c r="U13" s="211"/>
      <c r="V13" s="212"/>
    </row>
    <row r="14" spans="1:22" ht="84" customHeight="1">
      <c r="A14" s="209"/>
      <c r="B14" s="572">
        <v>5</v>
      </c>
      <c r="C14" s="572"/>
      <c r="D14" s="572"/>
      <c r="E14" s="572"/>
      <c r="F14" s="572"/>
      <c r="G14" s="572"/>
      <c r="H14" s="572"/>
      <c r="I14" s="572"/>
      <c r="J14" s="572"/>
      <c r="K14" s="573"/>
      <c r="L14" s="244" t="s">
        <v>353</v>
      </c>
      <c r="M14" s="245"/>
      <c r="N14" s="574"/>
      <c r="O14" s="574"/>
      <c r="P14" s="575"/>
      <c r="Q14" s="246">
        <v>5000</v>
      </c>
      <c r="R14" s="247"/>
      <c r="S14" s="248">
        <v>5000</v>
      </c>
      <c r="T14" s="246">
        <v>0</v>
      </c>
      <c r="U14" s="211"/>
      <c r="V14" s="212"/>
    </row>
    <row r="15" spans="1:22" ht="43.5" hidden="1" customHeight="1">
      <c r="A15" s="209"/>
      <c r="B15" s="146"/>
      <c r="C15" s="146"/>
      <c r="D15" s="146"/>
      <c r="E15" s="145"/>
      <c r="F15" s="576" t="s">
        <v>63</v>
      </c>
      <c r="G15" s="576"/>
      <c r="H15" s="576"/>
      <c r="I15" s="576"/>
      <c r="J15" s="576"/>
      <c r="K15" s="577"/>
      <c r="L15" s="144" t="s">
        <v>64</v>
      </c>
      <c r="M15" s="143" t="s">
        <v>65</v>
      </c>
      <c r="N15" s="572"/>
      <c r="O15" s="572"/>
      <c r="P15" s="573"/>
      <c r="Q15" s="140">
        <v>1000000</v>
      </c>
      <c r="R15" s="210"/>
      <c r="S15" s="141">
        <v>0</v>
      </c>
      <c r="T15" s="140">
        <v>0</v>
      </c>
      <c r="U15" s="211"/>
      <c r="V15" s="212"/>
    </row>
    <row r="16" spans="1:22" ht="107.25" customHeight="1">
      <c r="A16" s="249"/>
      <c r="B16" s="250"/>
      <c r="C16" s="250"/>
      <c r="D16" s="250"/>
      <c r="E16" s="250"/>
      <c r="F16" s="251"/>
      <c r="G16" s="251"/>
      <c r="H16" s="251"/>
      <c r="I16" s="251"/>
      <c r="J16" s="251"/>
      <c r="K16" s="143">
        <v>6</v>
      </c>
      <c r="L16" s="254" t="s">
        <v>354</v>
      </c>
      <c r="M16" s="200"/>
      <c r="N16" s="142"/>
      <c r="O16" s="142"/>
      <c r="P16" s="143"/>
      <c r="Q16" s="447">
        <v>563735.27</v>
      </c>
      <c r="R16" s="418"/>
      <c r="S16" s="419">
        <v>0</v>
      </c>
      <c r="T16" s="417">
        <v>0</v>
      </c>
      <c r="U16" s="252"/>
      <c r="V16" s="253"/>
    </row>
    <row r="17" spans="1:22" ht="12.75" customHeight="1">
      <c r="A17" s="195"/>
      <c r="B17" s="196"/>
      <c r="C17" s="196"/>
      <c r="D17" s="196"/>
      <c r="E17" s="196"/>
      <c r="F17" s="196"/>
      <c r="G17" s="196"/>
      <c r="H17" s="196"/>
      <c r="I17" s="195"/>
      <c r="J17" s="195"/>
      <c r="K17" s="213"/>
      <c r="L17" s="139" t="s">
        <v>66</v>
      </c>
      <c r="M17" s="138"/>
      <c r="N17" s="214"/>
      <c r="O17" s="214"/>
      <c r="P17" s="139"/>
      <c r="Q17" s="215">
        <f>Q9+Q11+Q12+Q13+Q14+Q16</f>
        <v>572735.27</v>
      </c>
      <c r="R17" s="215">
        <f t="shared" ref="R17:T17" si="0">R9+R11+R12+R13+R14+R16</f>
        <v>0</v>
      </c>
      <c r="S17" s="215">
        <f t="shared" si="0"/>
        <v>6000</v>
      </c>
      <c r="T17" s="215">
        <f t="shared" si="0"/>
        <v>0</v>
      </c>
      <c r="U17" s="197"/>
      <c r="V17" s="136"/>
    </row>
    <row r="18" spans="1:22" ht="12.75" customHeight="1">
      <c r="A18" s="195"/>
      <c r="B18" s="196"/>
      <c r="C18" s="196"/>
      <c r="D18" s="196"/>
      <c r="E18" s="196"/>
      <c r="F18" s="196"/>
      <c r="G18" s="196"/>
      <c r="H18" s="196"/>
      <c r="I18" s="195"/>
      <c r="J18" s="195"/>
      <c r="K18" s="195"/>
      <c r="L18" s="195"/>
      <c r="M18" s="195"/>
      <c r="N18" s="195"/>
      <c r="O18" s="195"/>
      <c r="P18" s="195"/>
      <c r="Q18" s="195"/>
      <c r="R18" s="197"/>
      <c r="S18" s="197"/>
      <c r="T18" s="197"/>
      <c r="U18" s="197"/>
      <c r="V18" s="136"/>
    </row>
    <row r="19" spans="1:22" ht="12.75" customHeight="1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</row>
    <row r="20" spans="1:22" ht="12.75" customHeight="1">
      <c r="A20" s="195"/>
      <c r="B20" s="196"/>
      <c r="C20" s="196"/>
      <c r="D20" s="196"/>
      <c r="E20" s="196"/>
      <c r="F20" s="196"/>
      <c r="G20" s="196"/>
      <c r="H20" s="196"/>
      <c r="I20" s="195"/>
      <c r="J20" s="195"/>
      <c r="K20" s="195"/>
      <c r="L20" s="137"/>
      <c r="M20" s="137"/>
      <c r="N20" s="137"/>
      <c r="O20" s="137"/>
      <c r="P20" s="137"/>
      <c r="Q20" s="137"/>
      <c r="R20" s="197"/>
      <c r="S20" s="197"/>
      <c r="T20" s="197"/>
      <c r="U20" s="197"/>
      <c r="V20" s="136"/>
    </row>
    <row r="21" spans="1:22" ht="12.75" customHeight="1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1:22" ht="12.75" customHeight="1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1:22" ht="12.75" customHeight="1">
      <c r="A23" s="195"/>
      <c r="B23" s="196"/>
      <c r="C23" s="196"/>
      <c r="D23" s="196"/>
      <c r="E23" s="196"/>
      <c r="F23" s="196"/>
      <c r="G23" s="196"/>
      <c r="H23" s="196"/>
      <c r="I23" s="195"/>
      <c r="J23" s="195"/>
      <c r="K23" s="195"/>
      <c r="L23" s="195"/>
      <c r="M23" s="195"/>
      <c r="N23" s="195"/>
      <c r="O23" s="195"/>
      <c r="P23" s="195"/>
      <c r="Q23" s="195"/>
      <c r="R23" s="136"/>
      <c r="S23" s="136"/>
      <c r="T23" s="136"/>
      <c r="U23" s="136"/>
      <c r="V23" s="136"/>
    </row>
  </sheetData>
  <mergeCells count="25">
    <mergeCell ref="B9:K9"/>
    <mergeCell ref="N9:P9"/>
    <mergeCell ref="F10:K10"/>
    <mergeCell ref="S3:U3"/>
    <mergeCell ref="L4:T4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N10:P10"/>
    <mergeCell ref="B11:K11"/>
    <mergeCell ref="N11:P11"/>
    <mergeCell ref="F15:K15"/>
    <mergeCell ref="N15:P15"/>
    <mergeCell ref="F12:K12"/>
    <mergeCell ref="N12:P12"/>
    <mergeCell ref="F13:K13"/>
    <mergeCell ref="N13:P13"/>
    <mergeCell ref="B14:K14"/>
    <mergeCell ref="N14:P14"/>
  </mergeCells>
  <pageMargins left="0.98425196850393704" right="0.39370078740157483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workbookViewId="0">
      <selection activeCell="D40" sqref="D40"/>
    </sheetView>
  </sheetViews>
  <sheetFormatPr defaultColWidth="24.140625" defaultRowHeight="15"/>
  <cols>
    <col min="1" max="1" width="34.5703125" customWidth="1"/>
    <col min="2" max="2" width="7.7109375" customWidth="1"/>
    <col min="3" max="3" width="21.5703125" customWidth="1"/>
    <col min="4" max="4" width="16.7109375" customWidth="1"/>
    <col min="5" max="6" width="13.140625" bestFit="1" customWidth="1"/>
  </cols>
  <sheetData>
    <row r="1" spans="1:6" ht="38.25" customHeight="1">
      <c r="A1" s="589" t="s">
        <v>143</v>
      </c>
      <c r="B1" s="589"/>
      <c r="C1" s="589"/>
      <c r="D1" s="589"/>
      <c r="E1" s="589"/>
      <c r="F1" s="589"/>
    </row>
    <row r="2" spans="1:6">
      <c r="A2" s="117"/>
      <c r="B2" s="117"/>
      <c r="C2" s="117"/>
      <c r="D2" s="117"/>
      <c r="E2" s="117"/>
      <c r="F2" s="117" t="s">
        <v>67</v>
      </c>
    </row>
    <row r="3" spans="1:6" ht="28.5">
      <c r="A3" s="118" t="s">
        <v>53</v>
      </c>
      <c r="B3" s="118" t="s">
        <v>68</v>
      </c>
      <c r="C3" s="118" t="s">
        <v>69</v>
      </c>
      <c r="D3" s="118" t="s">
        <v>70</v>
      </c>
      <c r="E3" s="118" t="s">
        <v>71</v>
      </c>
      <c r="F3" s="118" t="s">
        <v>142</v>
      </c>
    </row>
    <row r="4" spans="1:6" ht="30">
      <c r="A4" s="119" t="s">
        <v>72</v>
      </c>
      <c r="B4" s="120"/>
      <c r="C4" s="121" t="s">
        <v>73</v>
      </c>
      <c r="D4" s="122">
        <f>D5+D7+D12+D14+D18+D20+D26+D28</f>
        <v>1762600</v>
      </c>
      <c r="E4" s="122">
        <f t="shared" ref="E4:F4" si="0">E5+E7+E12+E14+E18+E20+E26+E28</f>
        <v>1683900</v>
      </c>
      <c r="F4" s="122">
        <f t="shared" si="0"/>
        <v>1730100</v>
      </c>
    </row>
    <row r="5" spans="1:6" ht="30">
      <c r="A5" s="119" t="s">
        <v>74</v>
      </c>
      <c r="B5" s="120"/>
      <c r="C5" s="121" t="s">
        <v>75</v>
      </c>
      <c r="D5" s="122">
        <f>SUM(D6)</f>
        <v>465000</v>
      </c>
      <c r="E5" s="122">
        <f>SUM(E6)</f>
        <v>473800</v>
      </c>
      <c r="F5" s="122">
        <f>SUM(F6)</f>
        <v>482700</v>
      </c>
    </row>
    <row r="6" spans="1:6" ht="135">
      <c r="A6" s="119" t="s">
        <v>76</v>
      </c>
      <c r="B6" s="123">
        <v>182</v>
      </c>
      <c r="C6" s="121" t="s">
        <v>77</v>
      </c>
      <c r="D6" s="122">
        <v>465000</v>
      </c>
      <c r="E6" s="122">
        <v>473800</v>
      </c>
      <c r="F6" s="122">
        <v>482700</v>
      </c>
    </row>
    <row r="7" spans="1:6" ht="75">
      <c r="A7" s="119" t="s">
        <v>78</v>
      </c>
      <c r="B7" s="120"/>
      <c r="C7" s="121" t="s">
        <v>79</v>
      </c>
      <c r="D7" s="122">
        <f>SUM(D8:D11)</f>
        <v>504600</v>
      </c>
      <c r="E7" s="122">
        <f>SUM(E8:E11)</f>
        <v>528500</v>
      </c>
      <c r="F7" s="122">
        <f>SUM(F8:F11)</f>
        <v>557200</v>
      </c>
    </row>
    <row r="8" spans="1:6" ht="120">
      <c r="A8" s="119" t="s">
        <v>80</v>
      </c>
      <c r="B8" s="120" t="s">
        <v>81</v>
      </c>
      <c r="C8" s="121" t="s">
        <v>82</v>
      </c>
      <c r="D8" s="124">
        <v>228900</v>
      </c>
      <c r="E8" s="124">
        <v>239700</v>
      </c>
      <c r="F8" s="124">
        <v>252700</v>
      </c>
    </row>
    <row r="9" spans="1:6" ht="150">
      <c r="A9" s="125" t="s">
        <v>83</v>
      </c>
      <c r="B9" s="120" t="s">
        <v>81</v>
      </c>
      <c r="C9" s="121" t="s">
        <v>84</v>
      </c>
      <c r="D9" s="124">
        <v>1500</v>
      </c>
      <c r="E9" s="124">
        <v>1700</v>
      </c>
      <c r="F9" s="124">
        <v>1800</v>
      </c>
    </row>
    <row r="10" spans="1:6" ht="120">
      <c r="A10" s="119" t="s">
        <v>85</v>
      </c>
      <c r="B10" s="120" t="s">
        <v>81</v>
      </c>
      <c r="C10" s="121" t="s">
        <v>86</v>
      </c>
      <c r="D10" s="122">
        <v>314600</v>
      </c>
      <c r="E10" s="122">
        <v>329400</v>
      </c>
      <c r="F10" s="122">
        <v>347300</v>
      </c>
    </row>
    <row r="11" spans="1:6" ht="120">
      <c r="A11" s="119" t="s">
        <v>87</v>
      </c>
      <c r="B11" s="120" t="s">
        <v>81</v>
      </c>
      <c r="C11" s="121" t="s">
        <v>88</v>
      </c>
      <c r="D11" s="122">
        <v>-40400</v>
      </c>
      <c r="E11" s="122">
        <v>-42300</v>
      </c>
      <c r="F11" s="122">
        <v>-44600</v>
      </c>
    </row>
    <row r="12" spans="1:6" ht="30">
      <c r="A12" s="119" t="s">
        <v>89</v>
      </c>
      <c r="B12" s="120"/>
      <c r="C12" s="121" t="s">
        <v>90</v>
      </c>
      <c r="D12" s="122">
        <f>D13</f>
        <v>21414</v>
      </c>
      <c r="E12" s="122">
        <f>SUM(E13)</f>
        <v>11500</v>
      </c>
      <c r="F12" s="122">
        <f>SUM(F13)</f>
        <v>11700</v>
      </c>
    </row>
    <row r="13" spans="1:6" ht="90">
      <c r="A13" s="119" t="s">
        <v>91</v>
      </c>
      <c r="B13" s="123">
        <v>182</v>
      </c>
      <c r="C13" s="121" t="s">
        <v>92</v>
      </c>
      <c r="D13" s="122">
        <f>11300+10114</f>
        <v>21414</v>
      </c>
      <c r="E13" s="122">
        <v>11500</v>
      </c>
      <c r="F13" s="122">
        <v>11700</v>
      </c>
    </row>
    <row r="14" spans="1:6">
      <c r="A14" s="119" t="s">
        <v>93</v>
      </c>
      <c r="B14" s="120"/>
      <c r="C14" s="121" t="s">
        <v>94</v>
      </c>
      <c r="D14" s="122">
        <f>SUM(D15:D17)</f>
        <v>619304</v>
      </c>
      <c r="E14" s="122">
        <f>SUM(E15:E17)</f>
        <v>663900</v>
      </c>
      <c r="F14" s="122">
        <f>SUM(F15:F17)</f>
        <v>672300</v>
      </c>
    </row>
    <row r="15" spans="1:6" ht="135">
      <c r="A15" s="119" t="s">
        <v>95</v>
      </c>
      <c r="B15" s="123">
        <v>182</v>
      </c>
      <c r="C15" s="121" t="s">
        <v>96</v>
      </c>
      <c r="D15" s="122">
        <v>60500</v>
      </c>
      <c r="E15" s="122">
        <v>65500</v>
      </c>
      <c r="F15" s="122">
        <v>70500</v>
      </c>
    </row>
    <row r="16" spans="1:6" ht="120">
      <c r="A16" s="119" t="s">
        <v>97</v>
      </c>
      <c r="B16" s="123">
        <v>182</v>
      </c>
      <c r="C16" s="121" t="s">
        <v>98</v>
      </c>
      <c r="D16" s="124">
        <f>15600+90550.25</f>
        <v>106150.25</v>
      </c>
      <c r="E16" s="124">
        <v>15600</v>
      </c>
      <c r="F16" s="124">
        <v>15600</v>
      </c>
    </row>
    <row r="17" spans="1:6" ht="120">
      <c r="A17" s="119" t="s">
        <v>99</v>
      </c>
      <c r="B17" s="123">
        <v>182</v>
      </c>
      <c r="C17" s="121" t="s">
        <v>100</v>
      </c>
      <c r="D17" s="124">
        <f>579400-126746.25</f>
        <v>452653.75</v>
      </c>
      <c r="E17" s="124">
        <v>582800</v>
      </c>
      <c r="F17" s="124">
        <v>586200</v>
      </c>
    </row>
    <row r="18" spans="1:6" ht="30">
      <c r="A18" s="119" t="s">
        <v>101</v>
      </c>
      <c r="B18" s="120"/>
      <c r="C18" s="121" t="s">
        <v>102</v>
      </c>
      <c r="D18" s="122">
        <f>SUM(D19)</f>
        <v>0</v>
      </c>
      <c r="E18" s="122">
        <f>SUM(E19)</f>
        <v>0</v>
      </c>
      <c r="F18" s="122">
        <f>SUM(F19)</f>
        <v>0</v>
      </c>
    </row>
    <row r="19" spans="1:6" ht="120">
      <c r="A19" s="119" t="s">
        <v>103</v>
      </c>
      <c r="B19" s="123">
        <v>822</v>
      </c>
      <c r="C19" s="121" t="s">
        <v>104</v>
      </c>
      <c r="D19" s="122">
        <v>0</v>
      </c>
      <c r="E19" s="122">
        <v>0</v>
      </c>
      <c r="F19" s="122">
        <v>0</v>
      </c>
    </row>
    <row r="20" spans="1:6" ht="90">
      <c r="A20" s="119" t="s">
        <v>105</v>
      </c>
      <c r="B20" s="120"/>
      <c r="C20" s="121" t="s">
        <v>106</v>
      </c>
      <c r="D20" s="122">
        <f>SUM(D21:D23)</f>
        <v>32282</v>
      </c>
      <c r="E20" s="122">
        <f>SUM(E21:E23)</f>
        <v>6200</v>
      </c>
      <c r="F20" s="122">
        <f>SUM(F21:F23)</f>
        <v>6200</v>
      </c>
    </row>
    <row r="21" spans="1:6" s="302" customFormat="1" ht="150" hidden="1">
      <c r="A21" s="304" t="s">
        <v>107</v>
      </c>
      <c r="B21" s="303">
        <v>822</v>
      </c>
      <c r="C21" s="301" t="s">
        <v>108</v>
      </c>
      <c r="D21" s="124">
        <v>0</v>
      </c>
      <c r="E21" s="124">
        <v>0</v>
      </c>
      <c r="F21" s="124">
        <v>0</v>
      </c>
    </row>
    <row r="22" spans="1:6" ht="60">
      <c r="A22" s="119" t="s">
        <v>109</v>
      </c>
      <c r="B22" s="123">
        <v>822</v>
      </c>
      <c r="C22" s="120" t="s">
        <v>110</v>
      </c>
      <c r="D22" s="122">
        <v>9182</v>
      </c>
      <c r="E22" s="122">
        <v>0</v>
      </c>
      <c r="F22" s="122">
        <v>0</v>
      </c>
    </row>
    <row r="23" spans="1:6" ht="150">
      <c r="A23" s="119" t="s">
        <v>111</v>
      </c>
      <c r="B23" s="123">
        <v>822</v>
      </c>
      <c r="C23" s="121" t="s">
        <v>112</v>
      </c>
      <c r="D23" s="124">
        <f>6200+16900</f>
        <v>23100</v>
      </c>
      <c r="E23" s="124">
        <v>6200</v>
      </c>
      <c r="F23" s="124">
        <v>6200</v>
      </c>
    </row>
    <row r="24" spans="1:6" s="302" customFormat="1" ht="45" hidden="1">
      <c r="A24" s="299" t="s">
        <v>113</v>
      </c>
      <c r="B24" s="300"/>
      <c r="C24" s="301" t="s">
        <v>114</v>
      </c>
      <c r="D24" s="124"/>
      <c r="E24" s="124">
        <f>SUM(E25)</f>
        <v>0</v>
      </c>
      <c r="F24" s="124">
        <f>SUM(F25)</f>
        <v>0</v>
      </c>
    </row>
    <row r="25" spans="1:6" s="302" customFormat="1" ht="90" hidden="1">
      <c r="A25" s="299" t="s">
        <v>115</v>
      </c>
      <c r="B25" s="303">
        <v>822</v>
      </c>
      <c r="C25" s="301" t="s">
        <v>116</v>
      </c>
      <c r="D25" s="124"/>
      <c r="E25" s="124">
        <v>0</v>
      </c>
      <c r="F25" s="124">
        <v>0</v>
      </c>
    </row>
    <row r="26" spans="1:6" s="302" customFormat="1" ht="30" hidden="1">
      <c r="A26" s="299" t="s">
        <v>117</v>
      </c>
      <c r="B26" s="300"/>
      <c r="C26" s="301" t="s">
        <v>118</v>
      </c>
      <c r="D26" s="124"/>
      <c r="E26" s="124">
        <f>SUM(E27)</f>
        <v>0</v>
      </c>
      <c r="F26" s="124">
        <f>SUM(F27)</f>
        <v>0</v>
      </c>
    </row>
    <row r="27" spans="1:6" s="302" customFormat="1" ht="90" hidden="1">
      <c r="A27" s="299" t="s">
        <v>119</v>
      </c>
      <c r="B27" s="303">
        <v>822</v>
      </c>
      <c r="C27" s="301" t="s">
        <v>120</v>
      </c>
      <c r="D27" s="124"/>
      <c r="E27" s="124">
        <f>2000-2000</f>
        <v>0</v>
      </c>
      <c r="F27" s="124">
        <f>2000-2000</f>
        <v>0</v>
      </c>
    </row>
    <row r="28" spans="1:6" s="302" customFormat="1" ht="60">
      <c r="A28" s="299" t="s">
        <v>371</v>
      </c>
      <c r="B28" s="303">
        <v>822</v>
      </c>
      <c r="C28" s="301" t="s">
        <v>372</v>
      </c>
      <c r="D28" s="124">
        <f>D29</f>
        <v>120000</v>
      </c>
      <c r="E28" s="124">
        <f t="shared" ref="E28:F28" si="1">E29</f>
        <v>0</v>
      </c>
      <c r="F28" s="124">
        <f t="shared" si="1"/>
        <v>0</v>
      </c>
    </row>
    <row r="29" spans="1:6" s="302" customFormat="1" ht="45">
      <c r="A29" s="299" t="s">
        <v>310</v>
      </c>
      <c r="B29" s="303">
        <v>822</v>
      </c>
      <c r="C29" s="301" t="s">
        <v>373</v>
      </c>
      <c r="D29" s="124">
        <f>120000</f>
        <v>120000</v>
      </c>
      <c r="E29" s="124">
        <v>0</v>
      </c>
      <c r="F29" s="124">
        <v>0</v>
      </c>
    </row>
    <row r="30" spans="1:6" ht="30">
      <c r="A30" s="119" t="s">
        <v>121</v>
      </c>
      <c r="B30" s="120"/>
      <c r="C30" s="121" t="s">
        <v>122</v>
      </c>
      <c r="D30" s="122">
        <f>D31+D38</f>
        <v>7911569.3900000006</v>
      </c>
      <c r="E30" s="122">
        <f>E31+E38</f>
        <v>6349917</v>
      </c>
      <c r="F30" s="122">
        <f>F31+F38</f>
        <v>3302015</v>
      </c>
    </row>
    <row r="31" spans="1:6" ht="75">
      <c r="A31" s="119" t="s">
        <v>123</v>
      </c>
      <c r="B31" s="120"/>
      <c r="C31" s="121" t="s">
        <v>124</v>
      </c>
      <c r="D31" s="122">
        <f>SUM(D32:D37)</f>
        <v>7911569.3900000006</v>
      </c>
      <c r="E31" s="122">
        <f t="shared" ref="E31:F31" si="2">SUM(E32:E37)</f>
        <v>6349917</v>
      </c>
      <c r="F31" s="122">
        <f t="shared" si="2"/>
        <v>3302015</v>
      </c>
    </row>
    <row r="32" spans="1:6" ht="45">
      <c r="A32" s="119" t="s">
        <v>125</v>
      </c>
      <c r="B32" s="123">
        <v>822</v>
      </c>
      <c r="C32" s="121" t="s">
        <v>380</v>
      </c>
      <c r="D32" s="122">
        <v>4712600</v>
      </c>
      <c r="E32" s="122">
        <v>4102100</v>
      </c>
      <c r="F32" s="122">
        <v>2680100</v>
      </c>
    </row>
    <row r="33" spans="1:6" ht="75">
      <c r="A33" s="119" t="s">
        <v>127</v>
      </c>
      <c r="B33" s="123">
        <v>822</v>
      </c>
      <c r="C33" s="121" t="s">
        <v>128</v>
      </c>
      <c r="D33" s="122">
        <f>113806+7380+135.4</f>
        <v>121321.4</v>
      </c>
      <c r="E33" s="122">
        <v>117657</v>
      </c>
      <c r="F33" s="122">
        <v>121815</v>
      </c>
    </row>
    <row r="34" spans="1:6" ht="60">
      <c r="A34" s="119" t="s">
        <v>129</v>
      </c>
      <c r="B34" s="123">
        <v>822</v>
      </c>
      <c r="C34" s="121" t="s">
        <v>130</v>
      </c>
      <c r="D34" s="122">
        <v>100</v>
      </c>
      <c r="E34" s="122">
        <v>100</v>
      </c>
      <c r="F34" s="122">
        <v>100</v>
      </c>
    </row>
    <row r="35" spans="1:6" ht="105">
      <c r="A35" s="119" t="s">
        <v>131</v>
      </c>
      <c r="B35" s="123">
        <v>822</v>
      </c>
      <c r="C35" s="121" t="s">
        <v>132</v>
      </c>
      <c r="D35" s="122">
        <v>0</v>
      </c>
      <c r="E35" s="122">
        <v>0</v>
      </c>
      <c r="F35" s="122">
        <v>0</v>
      </c>
    </row>
    <row r="36" spans="1:6" ht="30">
      <c r="A36" s="119" t="s">
        <v>133</v>
      </c>
      <c r="B36" s="123">
        <v>822</v>
      </c>
      <c r="C36" s="121" t="s">
        <v>134</v>
      </c>
      <c r="D36" s="122">
        <f>0+978547+267770+1613758.96</f>
        <v>2860075.96</v>
      </c>
      <c r="E36" s="122">
        <f>1630060+500000</f>
        <v>2130060</v>
      </c>
      <c r="F36" s="122">
        <v>500000</v>
      </c>
    </row>
    <row r="37" spans="1:6" ht="45">
      <c r="A37" s="119" t="s">
        <v>135</v>
      </c>
      <c r="B37" s="123">
        <v>822</v>
      </c>
      <c r="C37" s="121" t="s">
        <v>136</v>
      </c>
      <c r="D37" s="122">
        <f>86000+109090.63+22381.4</f>
        <v>217472.03</v>
      </c>
      <c r="E37" s="122">
        <v>0</v>
      </c>
      <c r="F37" s="122">
        <v>0</v>
      </c>
    </row>
    <row r="38" spans="1:6" ht="30">
      <c r="A38" s="119" t="s">
        <v>137</v>
      </c>
      <c r="B38" s="120"/>
      <c r="C38" s="121" t="s">
        <v>138</v>
      </c>
      <c r="D38" s="122"/>
      <c r="E38" s="122">
        <f>E39</f>
        <v>0</v>
      </c>
      <c r="F38" s="122">
        <f>F39</f>
        <v>0</v>
      </c>
    </row>
    <row r="39" spans="1:6" ht="30">
      <c r="A39" s="119" t="s">
        <v>139</v>
      </c>
      <c r="B39" s="120" t="s">
        <v>360</v>
      </c>
      <c r="C39" s="121" t="s">
        <v>140</v>
      </c>
      <c r="D39" s="122"/>
      <c r="E39" s="122">
        <v>0</v>
      </c>
      <c r="F39" s="122">
        <v>0</v>
      </c>
    </row>
    <row r="40" spans="1:6">
      <c r="A40" s="590" t="s">
        <v>141</v>
      </c>
      <c r="B40" s="590"/>
      <c r="C40" s="590"/>
      <c r="D40" s="126">
        <f>D30+D4</f>
        <v>9674169.3900000006</v>
      </c>
      <c r="E40" s="126">
        <f>E30+E4</f>
        <v>8033817</v>
      </c>
      <c r="F40" s="126">
        <f>F30+F4</f>
        <v>5032115</v>
      </c>
    </row>
  </sheetData>
  <mergeCells count="2">
    <mergeCell ref="A1:F1"/>
    <mergeCell ref="A40:C40"/>
  </mergeCells>
  <pageMargins left="0.70866141732283472" right="0.70866141732283472" top="0.74803149606299213" bottom="0.74803149606299213" header="0.31496062992125984" footer="0.31496062992125984"/>
  <pageSetup paperSize="9" scale="81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0"/>
  <sheetViews>
    <sheetView workbookViewId="0">
      <selection activeCell="C2" sqref="C2"/>
    </sheetView>
  </sheetViews>
  <sheetFormatPr defaultRowHeight="64.5" customHeight="1"/>
  <cols>
    <col min="1" max="1" width="17.85546875" style="13" customWidth="1"/>
    <col min="2" max="2" width="23.85546875" style="14" customWidth="1"/>
    <col min="3" max="3" width="81.85546875" style="14" customWidth="1"/>
    <col min="4" max="256" width="9.140625" style="14"/>
    <col min="257" max="257" width="17.85546875" style="14" customWidth="1"/>
    <col min="258" max="258" width="23.85546875" style="14" customWidth="1"/>
    <col min="259" max="259" width="81.85546875" style="14" customWidth="1"/>
    <col min="260" max="512" width="9.140625" style="14"/>
    <col min="513" max="513" width="17.85546875" style="14" customWidth="1"/>
    <col min="514" max="514" width="23.85546875" style="14" customWidth="1"/>
    <col min="515" max="515" width="81.85546875" style="14" customWidth="1"/>
    <col min="516" max="768" width="9.140625" style="14"/>
    <col min="769" max="769" width="17.85546875" style="14" customWidth="1"/>
    <col min="770" max="770" width="23.85546875" style="14" customWidth="1"/>
    <col min="771" max="771" width="81.85546875" style="14" customWidth="1"/>
    <col min="772" max="1024" width="9.140625" style="14"/>
    <col min="1025" max="1025" width="17.85546875" style="14" customWidth="1"/>
    <col min="1026" max="1026" width="23.85546875" style="14" customWidth="1"/>
    <col min="1027" max="1027" width="81.85546875" style="14" customWidth="1"/>
    <col min="1028" max="1280" width="9.140625" style="14"/>
    <col min="1281" max="1281" width="17.85546875" style="14" customWidth="1"/>
    <col min="1282" max="1282" width="23.85546875" style="14" customWidth="1"/>
    <col min="1283" max="1283" width="81.85546875" style="14" customWidth="1"/>
    <col min="1284" max="1536" width="9.140625" style="14"/>
    <col min="1537" max="1537" width="17.85546875" style="14" customWidth="1"/>
    <col min="1538" max="1538" width="23.85546875" style="14" customWidth="1"/>
    <col min="1539" max="1539" width="81.85546875" style="14" customWidth="1"/>
    <col min="1540" max="1792" width="9.140625" style="14"/>
    <col min="1793" max="1793" width="17.85546875" style="14" customWidth="1"/>
    <col min="1794" max="1794" width="23.85546875" style="14" customWidth="1"/>
    <col min="1795" max="1795" width="81.85546875" style="14" customWidth="1"/>
    <col min="1796" max="2048" width="9.140625" style="14"/>
    <col min="2049" max="2049" width="17.85546875" style="14" customWidth="1"/>
    <col min="2050" max="2050" width="23.85546875" style="14" customWidth="1"/>
    <col min="2051" max="2051" width="81.85546875" style="14" customWidth="1"/>
    <col min="2052" max="2304" width="9.140625" style="14"/>
    <col min="2305" max="2305" width="17.85546875" style="14" customWidth="1"/>
    <col min="2306" max="2306" width="23.85546875" style="14" customWidth="1"/>
    <col min="2307" max="2307" width="81.85546875" style="14" customWidth="1"/>
    <col min="2308" max="2560" width="9.140625" style="14"/>
    <col min="2561" max="2561" width="17.85546875" style="14" customWidth="1"/>
    <col min="2562" max="2562" width="23.85546875" style="14" customWidth="1"/>
    <col min="2563" max="2563" width="81.85546875" style="14" customWidth="1"/>
    <col min="2564" max="2816" width="9.140625" style="14"/>
    <col min="2817" max="2817" width="17.85546875" style="14" customWidth="1"/>
    <col min="2818" max="2818" width="23.85546875" style="14" customWidth="1"/>
    <col min="2819" max="2819" width="81.85546875" style="14" customWidth="1"/>
    <col min="2820" max="3072" width="9.140625" style="14"/>
    <col min="3073" max="3073" width="17.85546875" style="14" customWidth="1"/>
    <col min="3074" max="3074" width="23.85546875" style="14" customWidth="1"/>
    <col min="3075" max="3075" width="81.85546875" style="14" customWidth="1"/>
    <col min="3076" max="3328" width="9.140625" style="14"/>
    <col min="3329" max="3329" width="17.85546875" style="14" customWidth="1"/>
    <col min="3330" max="3330" width="23.85546875" style="14" customWidth="1"/>
    <col min="3331" max="3331" width="81.85546875" style="14" customWidth="1"/>
    <col min="3332" max="3584" width="9.140625" style="14"/>
    <col min="3585" max="3585" width="17.85546875" style="14" customWidth="1"/>
    <col min="3586" max="3586" width="23.85546875" style="14" customWidth="1"/>
    <col min="3587" max="3587" width="81.85546875" style="14" customWidth="1"/>
    <col min="3588" max="3840" width="9.140625" style="14"/>
    <col min="3841" max="3841" width="17.85546875" style="14" customWidth="1"/>
    <col min="3842" max="3842" width="23.85546875" style="14" customWidth="1"/>
    <col min="3843" max="3843" width="81.85546875" style="14" customWidth="1"/>
    <col min="3844" max="4096" width="9.140625" style="14"/>
    <col min="4097" max="4097" width="17.85546875" style="14" customWidth="1"/>
    <col min="4098" max="4098" width="23.85546875" style="14" customWidth="1"/>
    <col min="4099" max="4099" width="81.85546875" style="14" customWidth="1"/>
    <col min="4100" max="4352" width="9.140625" style="14"/>
    <col min="4353" max="4353" width="17.85546875" style="14" customWidth="1"/>
    <col min="4354" max="4354" width="23.85546875" style="14" customWidth="1"/>
    <col min="4355" max="4355" width="81.85546875" style="14" customWidth="1"/>
    <col min="4356" max="4608" width="9.140625" style="14"/>
    <col min="4609" max="4609" width="17.85546875" style="14" customWidth="1"/>
    <col min="4610" max="4610" width="23.85546875" style="14" customWidth="1"/>
    <col min="4611" max="4611" width="81.85546875" style="14" customWidth="1"/>
    <col min="4612" max="4864" width="9.140625" style="14"/>
    <col min="4865" max="4865" width="17.85546875" style="14" customWidth="1"/>
    <col min="4866" max="4866" width="23.85546875" style="14" customWidth="1"/>
    <col min="4867" max="4867" width="81.85546875" style="14" customWidth="1"/>
    <col min="4868" max="5120" width="9.140625" style="14"/>
    <col min="5121" max="5121" width="17.85546875" style="14" customWidth="1"/>
    <col min="5122" max="5122" width="23.85546875" style="14" customWidth="1"/>
    <col min="5123" max="5123" width="81.85546875" style="14" customWidth="1"/>
    <col min="5124" max="5376" width="9.140625" style="14"/>
    <col min="5377" max="5377" width="17.85546875" style="14" customWidth="1"/>
    <col min="5378" max="5378" width="23.85546875" style="14" customWidth="1"/>
    <col min="5379" max="5379" width="81.85546875" style="14" customWidth="1"/>
    <col min="5380" max="5632" width="9.140625" style="14"/>
    <col min="5633" max="5633" width="17.85546875" style="14" customWidth="1"/>
    <col min="5634" max="5634" width="23.85546875" style="14" customWidth="1"/>
    <col min="5635" max="5635" width="81.85546875" style="14" customWidth="1"/>
    <col min="5636" max="5888" width="9.140625" style="14"/>
    <col min="5889" max="5889" width="17.85546875" style="14" customWidth="1"/>
    <col min="5890" max="5890" width="23.85546875" style="14" customWidth="1"/>
    <col min="5891" max="5891" width="81.85546875" style="14" customWidth="1"/>
    <col min="5892" max="6144" width="9.140625" style="14"/>
    <col min="6145" max="6145" width="17.85546875" style="14" customWidth="1"/>
    <col min="6146" max="6146" width="23.85546875" style="14" customWidth="1"/>
    <col min="6147" max="6147" width="81.85546875" style="14" customWidth="1"/>
    <col min="6148" max="6400" width="9.140625" style="14"/>
    <col min="6401" max="6401" width="17.85546875" style="14" customWidth="1"/>
    <col min="6402" max="6402" width="23.85546875" style="14" customWidth="1"/>
    <col min="6403" max="6403" width="81.85546875" style="14" customWidth="1"/>
    <col min="6404" max="6656" width="9.140625" style="14"/>
    <col min="6657" max="6657" width="17.85546875" style="14" customWidth="1"/>
    <col min="6658" max="6658" width="23.85546875" style="14" customWidth="1"/>
    <col min="6659" max="6659" width="81.85546875" style="14" customWidth="1"/>
    <col min="6660" max="6912" width="9.140625" style="14"/>
    <col min="6913" max="6913" width="17.85546875" style="14" customWidth="1"/>
    <col min="6914" max="6914" width="23.85546875" style="14" customWidth="1"/>
    <col min="6915" max="6915" width="81.85546875" style="14" customWidth="1"/>
    <col min="6916" max="7168" width="9.140625" style="14"/>
    <col min="7169" max="7169" width="17.85546875" style="14" customWidth="1"/>
    <col min="7170" max="7170" width="23.85546875" style="14" customWidth="1"/>
    <col min="7171" max="7171" width="81.85546875" style="14" customWidth="1"/>
    <col min="7172" max="7424" width="9.140625" style="14"/>
    <col min="7425" max="7425" width="17.85546875" style="14" customWidth="1"/>
    <col min="7426" max="7426" width="23.85546875" style="14" customWidth="1"/>
    <col min="7427" max="7427" width="81.85546875" style="14" customWidth="1"/>
    <col min="7428" max="7680" width="9.140625" style="14"/>
    <col min="7681" max="7681" width="17.85546875" style="14" customWidth="1"/>
    <col min="7682" max="7682" width="23.85546875" style="14" customWidth="1"/>
    <col min="7683" max="7683" width="81.85546875" style="14" customWidth="1"/>
    <col min="7684" max="7936" width="9.140625" style="14"/>
    <col min="7937" max="7937" width="17.85546875" style="14" customWidth="1"/>
    <col min="7938" max="7938" width="23.85546875" style="14" customWidth="1"/>
    <col min="7939" max="7939" width="81.85546875" style="14" customWidth="1"/>
    <col min="7940" max="8192" width="9.140625" style="14"/>
    <col min="8193" max="8193" width="17.85546875" style="14" customWidth="1"/>
    <col min="8194" max="8194" width="23.85546875" style="14" customWidth="1"/>
    <col min="8195" max="8195" width="81.85546875" style="14" customWidth="1"/>
    <col min="8196" max="8448" width="9.140625" style="14"/>
    <col min="8449" max="8449" width="17.85546875" style="14" customWidth="1"/>
    <col min="8450" max="8450" width="23.85546875" style="14" customWidth="1"/>
    <col min="8451" max="8451" width="81.85546875" style="14" customWidth="1"/>
    <col min="8452" max="8704" width="9.140625" style="14"/>
    <col min="8705" max="8705" width="17.85546875" style="14" customWidth="1"/>
    <col min="8706" max="8706" width="23.85546875" style="14" customWidth="1"/>
    <col min="8707" max="8707" width="81.85546875" style="14" customWidth="1"/>
    <col min="8708" max="8960" width="9.140625" style="14"/>
    <col min="8961" max="8961" width="17.85546875" style="14" customWidth="1"/>
    <col min="8962" max="8962" width="23.85546875" style="14" customWidth="1"/>
    <col min="8963" max="8963" width="81.85546875" style="14" customWidth="1"/>
    <col min="8964" max="9216" width="9.140625" style="14"/>
    <col min="9217" max="9217" width="17.85546875" style="14" customWidth="1"/>
    <col min="9218" max="9218" width="23.85546875" style="14" customWidth="1"/>
    <col min="9219" max="9219" width="81.85546875" style="14" customWidth="1"/>
    <col min="9220" max="9472" width="9.140625" style="14"/>
    <col min="9473" max="9473" width="17.85546875" style="14" customWidth="1"/>
    <col min="9474" max="9474" width="23.85546875" style="14" customWidth="1"/>
    <col min="9475" max="9475" width="81.85546875" style="14" customWidth="1"/>
    <col min="9476" max="9728" width="9.140625" style="14"/>
    <col min="9729" max="9729" width="17.85546875" style="14" customWidth="1"/>
    <col min="9730" max="9730" width="23.85546875" style="14" customWidth="1"/>
    <col min="9731" max="9731" width="81.85546875" style="14" customWidth="1"/>
    <col min="9732" max="9984" width="9.140625" style="14"/>
    <col min="9985" max="9985" width="17.85546875" style="14" customWidth="1"/>
    <col min="9986" max="9986" width="23.85546875" style="14" customWidth="1"/>
    <col min="9987" max="9987" width="81.85546875" style="14" customWidth="1"/>
    <col min="9988" max="10240" width="9.140625" style="14"/>
    <col min="10241" max="10241" width="17.85546875" style="14" customWidth="1"/>
    <col min="10242" max="10242" width="23.85546875" style="14" customWidth="1"/>
    <col min="10243" max="10243" width="81.85546875" style="14" customWidth="1"/>
    <col min="10244" max="10496" width="9.140625" style="14"/>
    <col min="10497" max="10497" width="17.85546875" style="14" customWidth="1"/>
    <col min="10498" max="10498" width="23.85546875" style="14" customWidth="1"/>
    <col min="10499" max="10499" width="81.85546875" style="14" customWidth="1"/>
    <col min="10500" max="10752" width="9.140625" style="14"/>
    <col min="10753" max="10753" width="17.85546875" style="14" customWidth="1"/>
    <col min="10754" max="10754" width="23.85546875" style="14" customWidth="1"/>
    <col min="10755" max="10755" width="81.85546875" style="14" customWidth="1"/>
    <col min="10756" max="11008" width="9.140625" style="14"/>
    <col min="11009" max="11009" width="17.85546875" style="14" customWidth="1"/>
    <col min="11010" max="11010" width="23.85546875" style="14" customWidth="1"/>
    <col min="11011" max="11011" width="81.85546875" style="14" customWidth="1"/>
    <col min="11012" max="11264" width="9.140625" style="14"/>
    <col min="11265" max="11265" width="17.85546875" style="14" customWidth="1"/>
    <col min="11266" max="11266" width="23.85546875" style="14" customWidth="1"/>
    <col min="11267" max="11267" width="81.85546875" style="14" customWidth="1"/>
    <col min="11268" max="11520" width="9.140625" style="14"/>
    <col min="11521" max="11521" width="17.85546875" style="14" customWidth="1"/>
    <col min="11522" max="11522" width="23.85546875" style="14" customWidth="1"/>
    <col min="11523" max="11523" width="81.85546875" style="14" customWidth="1"/>
    <col min="11524" max="11776" width="9.140625" style="14"/>
    <col min="11777" max="11777" width="17.85546875" style="14" customWidth="1"/>
    <col min="11778" max="11778" width="23.85546875" style="14" customWidth="1"/>
    <col min="11779" max="11779" width="81.85546875" style="14" customWidth="1"/>
    <col min="11780" max="12032" width="9.140625" style="14"/>
    <col min="12033" max="12033" width="17.85546875" style="14" customWidth="1"/>
    <col min="12034" max="12034" width="23.85546875" style="14" customWidth="1"/>
    <col min="12035" max="12035" width="81.85546875" style="14" customWidth="1"/>
    <col min="12036" max="12288" width="9.140625" style="14"/>
    <col min="12289" max="12289" width="17.85546875" style="14" customWidth="1"/>
    <col min="12290" max="12290" width="23.85546875" style="14" customWidth="1"/>
    <col min="12291" max="12291" width="81.85546875" style="14" customWidth="1"/>
    <col min="12292" max="12544" width="9.140625" style="14"/>
    <col min="12545" max="12545" width="17.85546875" style="14" customWidth="1"/>
    <col min="12546" max="12546" width="23.85546875" style="14" customWidth="1"/>
    <col min="12547" max="12547" width="81.85546875" style="14" customWidth="1"/>
    <col min="12548" max="12800" width="9.140625" style="14"/>
    <col min="12801" max="12801" width="17.85546875" style="14" customWidth="1"/>
    <col min="12802" max="12802" width="23.85546875" style="14" customWidth="1"/>
    <col min="12803" max="12803" width="81.85546875" style="14" customWidth="1"/>
    <col min="12804" max="13056" width="9.140625" style="14"/>
    <col min="13057" max="13057" width="17.85546875" style="14" customWidth="1"/>
    <col min="13058" max="13058" width="23.85546875" style="14" customWidth="1"/>
    <col min="13059" max="13059" width="81.85546875" style="14" customWidth="1"/>
    <col min="13060" max="13312" width="9.140625" style="14"/>
    <col min="13313" max="13313" width="17.85546875" style="14" customWidth="1"/>
    <col min="13314" max="13314" width="23.85546875" style="14" customWidth="1"/>
    <col min="13315" max="13315" width="81.85546875" style="14" customWidth="1"/>
    <col min="13316" max="13568" width="9.140625" style="14"/>
    <col min="13569" max="13569" width="17.85546875" style="14" customWidth="1"/>
    <col min="13570" max="13570" width="23.85546875" style="14" customWidth="1"/>
    <col min="13571" max="13571" width="81.85546875" style="14" customWidth="1"/>
    <col min="13572" max="13824" width="9.140625" style="14"/>
    <col min="13825" max="13825" width="17.85546875" style="14" customWidth="1"/>
    <col min="13826" max="13826" width="23.85546875" style="14" customWidth="1"/>
    <col min="13827" max="13827" width="81.85546875" style="14" customWidth="1"/>
    <col min="13828" max="14080" width="9.140625" style="14"/>
    <col min="14081" max="14081" width="17.85546875" style="14" customWidth="1"/>
    <col min="14082" max="14082" width="23.85546875" style="14" customWidth="1"/>
    <col min="14083" max="14083" width="81.85546875" style="14" customWidth="1"/>
    <col min="14084" max="14336" width="9.140625" style="14"/>
    <col min="14337" max="14337" width="17.85546875" style="14" customWidth="1"/>
    <col min="14338" max="14338" width="23.85546875" style="14" customWidth="1"/>
    <col min="14339" max="14339" width="81.85546875" style="14" customWidth="1"/>
    <col min="14340" max="14592" width="9.140625" style="14"/>
    <col min="14593" max="14593" width="17.85546875" style="14" customWidth="1"/>
    <col min="14594" max="14594" width="23.85546875" style="14" customWidth="1"/>
    <col min="14595" max="14595" width="81.85546875" style="14" customWidth="1"/>
    <col min="14596" max="14848" width="9.140625" style="14"/>
    <col min="14849" max="14849" width="17.85546875" style="14" customWidth="1"/>
    <col min="14850" max="14850" width="23.85546875" style="14" customWidth="1"/>
    <col min="14851" max="14851" width="81.85546875" style="14" customWidth="1"/>
    <col min="14852" max="15104" width="9.140625" style="14"/>
    <col min="15105" max="15105" width="17.85546875" style="14" customWidth="1"/>
    <col min="15106" max="15106" width="23.85546875" style="14" customWidth="1"/>
    <col min="15107" max="15107" width="81.85546875" style="14" customWidth="1"/>
    <col min="15108" max="15360" width="9.140625" style="14"/>
    <col min="15361" max="15361" width="17.85546875" style="14" customWidth="1"/>
    <col min="15362" max="15362" width="23.85546875" style="14" customWidth="1"/>
    <col min="15363" max="15363" width="81.85546875" style="14" customWidth="1"/>
    <col min="15364" max="15616" width="9.140625" style="14"/>
    <col min="15617" max="15617" width="17.85546875" style="14" customWidth="1"/>
    <col min="15618" max="15618" width="23.85546875" style="14" customWidth="1"/>
    <col min="15619" max="15619" width="81.85546875" style="14" customWidth="1"/>
    <col min="15620" max="15872" width="9.140625" style="14"/>
    <col min="15873" max="15873" width="17.85546875" style="14" customWidth="1"/>
    <col min="15874" max="15874" width="23.85546875" style="14" customWidth="1"/>
    <col min="15875" max="15875" width="81.85546875" style="14" customWidth="1"/>
    <col min="15876" max="16128" width="9.140625" style="14"/>
    <col min="16129" max="16129" width="17.85546875" style="14" customWidth="1"/>
    <col min="16130" max="16130" width="23.85546875" style="14" customWidth="1"/>
    <col min="16131" max="16131" width="81.85546875" style="14" customWidth="1"/>
    <col min="16132" max="16384" width="9.140625" style="14"/>
  </cols>
  <sheetData>
    <row r="1" spans="1:3" ht="15.75">
      <c r="C1" s="15" t="s">
        <v>7</v>
      </c>
    </row>
    <row r="2" spans="1:3" ht="63">
      <c r="C2" s="16" t="s">
        <v>356</v>
      </c>
    </row>
    <row r="3" spans="1:3" ht="34.5" customHeight="1">
      <c r="A3" s="479" t="s">
        <v>8</v>
      </c>
      <c r="B3" s="479"/>
      <c r="C3" s="479"/>
    </row>
    <row r="4" spans="1:3" ht="15.75">
      <c r="A4" s="127"/>
      <c r="B4" s="127"/>
      <c r="C4" s="130" t="s">
        <v>9</v>
      </c>
    </row>
    <row r="5" spans="1:3" ht="15.75">
      <c r="A5" s="479" t="s">
        <v>334</v>
      </c>
      <c r="B5" s="479"/>
      <c r="C5" s="479"/>
    </row>
    <row r="6" spans="1:3" ht="15.75">
      <c r="A6" s="479" t="s">
        <v>355</v>
      </c>
      <c r="B6" s="479"/>
      <c r="C6" s="479"/>
    </row>
    <row r="7" spans="1:3" ht="15.75">
      <c r="A7" s="480"/>
      <c r="B7" s="480"/>
    </row>
    <row r="8" spans="1:3" ht="15.75">
      <c r="A8" s="481" t="s">
        <v>3</v>
      </c>
      <c r="B8" s="482"/>
      <c r="C8" s="483" t="s">
        <v>4</v>
      </c>
    </row>
    <row r="9" spans="1:3" ht="31.5">
      <c r="A9" s="17" t="s">
        <v>5</v>
      </c>
      <c r="B9" s="17" t="s">
        <v>6</v>
      </c>
      <c r="C9" s="484"/>
    </row>
    <row r="10" spans="1:3" ht="15.75">
      <c r="A10" s="17"/>
      <c r="B10" s="17"/>
      <c r="C10" s="128"/>
    </row>
    <row r="11" spans="1:3" ht="15.75">
      <c r="A11" s="476" t="s">
        <v>274</v>
      </c>
      <c r="B11" s="476"/>
      <c r="C11" s="476"/>
    </row>
    <row r="12" spans="1:3" ht="45">
      <c r="A12" s="220">
        <v>100</v>
      </c>
      <c r="B12" s="162" t="s">
        <v>82</v>
      </c>
      <c r="C12" s="119" t="s">
        <v>80</v>
      </c>
    </row>
    <row r="13" spans="1:3" ht="60">
      <c r="A13" s="220">
        <v>100</v>
      </c>
      <c r="B13" s="162" t="s">
        <v>84</v>
      </c>
      <c r="C13" s="163" t="s">
        <v>83</v>
      </c>
    </row>
    <row r="14" spans="1:3" ht="60">
      <c r="A14" s="220">
        <v>100</v>
      </c>
      <c r="B14" s="162" t="s">
        <v>86</v>
      </c>
      <c r="C14" s="164" t="s">
        <v>85</v>
      </c>
    </row>
    <row r="15" spans="1:3" ht="45">
      <c r="A15" s="220">
        <v>100</v>
      </c>
      <c r="B15" s="162" t="s">
        <v>88</v>
      </c>
      <c r="C15" s="164" t="s">
        <v>87</v>
      </c>
    </row>
    <row r="16" spans="1:3" ht="15.75">
      <c r="A16" s="476" t="s">
        <v>275</v>
      </c>
      <c r="B16" s="476"/>
      <c r="C16" s="476"/>
    </row>
    <row r="17" spans="1:3" ht="60">
      <c r="A17" s="220">
        <v>182</v>
      </c>
      <c r="B17" s="221" t="s">
        <v>77</v>
      </c>
      <c r="C17" s="119" t="s">
        <v>76</v>
      </c>
    </row>
    <row r="18" spans="1:3" ht="30">
      <c r="A18" s="168">
        <v>182</v>
      </c>
      <c r="B18" s="221" t="s">
        <v>92</v>
      </c>
      <c r="C18" s="119" t="s">
        <v>91</v>
      </c>
    </row>
    <row r="19" spans="1:3" ht="60">
      <c r="A19" s="168">
        <v>182</v>
      </c>
      <c r="B19" s="170" t="s">
        <v>96</v>
      </c>
      <c r="C19" s="119" t="s">
        <v>95</v>
      </c>
    </row>
    <row r="20" spans="1:3" ht="45">
      <c r="A20" s="168">
        <v>182</v>
      </c>
      <c r="B20" s="170" t="s">
        <v>276</v>
      </c>
      <c r="C20" s="119" t="s">
        <v>277</v>
      </c>
    </row>
    <row r="21" spans="1:3" ht="45">
      <c r="A21" s="168">
        <v>182</v>
      </c>
      <c r="B21" s="170" t="s">
        <v>98</v>
      </c>
      <c r="C21" s="164" t="s">
        <v>97</v>
      </c>
    </row>
    <row r="22" spans="1:3" ht="30">
      <c r="A22" s="168">
        <v>182</v>
      </c>
      <c r="B22" s="170" t="s">
        <v>278</v>
      </c>
      <c r="C22" s="164" t="s">
        <v>279</v>
      </c>
    </row>
    <row r="23" spans="1:3" ht="45">
      <c r="A23" s="168">
        <v>182</v>
      </c>
      <c r="B23" s="170" t="s">
        <v>280</v>
      </c>
      <c r="C23" s="164" t="s">
        <v>281</v>
      </c>
    </row>
    <row r="24" spans="1:3" ht="60">
      <c r="A24" s="220">
        <v>182</v>
      </c>
      <c r="B24" s="170" t="s">
        <v>100</v>
      </c>
      <c r="C24" s="164" t="s">
        <v>99</v>
      </c>
    </row>
    <row r="25" spans="1:3" ht="30">
      <c r="A25" s="220">
        <v>182</v>
      </c>
      <c r="B25" s="170" t="s">
        <v>282</v>
      </c>
      <c r="C25" s="164" t="s">
        <v>283</v>
      </c>
    </row>
    <row r="26" spans="1:3" ht="60">
      <c r="A26" s="220">
        <v>182</v>
      </c>
      <c r="B26" s="170" t="s">
        <v>284</v>
      </c>
      <c r="C26" s="164" t="s">
        <v>285</v>
      </c>
    </row>
    <row r="27" spans="1:3" ht="30">
      <c r="A27" s="220">
        <v>182</v>
      </c>
      <c r="B27" s="220" t="s">
        <v>286</v>
      </c>
      <c r="C27" s="222" t="s">
        <v>287</v>
      </c>
    </row>
    <row r="28" spans="1:3" ht="15.75">
      <c r="A28" s="477" t="s">
        <v>288</v>
      </c>
      <c r="B28" s="477"/>
      <c r="C28" s="477"/>
    </row>
    <row r="29" spans="1:3" ht="45">
      <c r="A29" s="223">
        <v>197</v>
      </c>
      <c r="B29" s="175" t="s">
        <v>289</v>
      </c>
      <c r="C29" s="176" t="s">
        <v>290</v>
      </c>
    </row>
    <row r="30" spans="1:3" ht="15.75">
      <c r="A30" s="478" t="s">
        <v>291</v>
      </c>
      <c r="B30" s="478"/>
      <c r="C30" s="478"/>
    </row>
    <row r="31" spans="1:3" ht="30">
      <c r="A31" s="220">
        <v>810</v>
      </c>
      <c r="B31" s="162" t="s">
        <v>116</v>
      </c>
      <c r="C31" s="164" t="s">
        <v>115</v>
      </c>
    </row>
    <row r="32" spans="1:3" ht="45">
      <c r="A32" s="123">
        <v>810</v>
      </c>
      <c r="B32" s="177" t="s">
        <v>292</v>
      </c>
      <c r="C32" s="164" t="s">
        <v>293</v>
      </c>
    </row>
    <row r="33" spans="1:3" ht="15.75">
      <c r="A33" s="478" t="s">
        <v>294</v>
      </c>
      <c r="B33" s="478"/>
      <c r="C33" s="478"/>
    </row>
    <row r="34" spans="1:3" ht="60">
      <c r="A34" s="123">
        <v>822</v>
      </c>
      <c r="B34" s="120" t="s">
        <v>104</v>
      </c>
      <c r="C34" s="119" t="s">
        <v>103</v>
      </c>
    </row>
    <row r="35" spans="1:3" ht="60">
      <c r="A35" s="123">
        <v>822</v>
      </c>
      <c r="B35" s="120" t="s">
        <v>108</v>
      </c>
      <c r="C35" s="125" t="s">
        <v>107</v>
      </c>
    </row>
    <row r="36" spans="1:3" ht="30">
      <c r="A36" s="123">
        <v>822</v>
      </c>
      <c r="B36" s="120" t="s">
        <v>110</v>
      </c>
      <c r="C36" s="119" t="s">
        <v>109</v>
      </c>
    </row>
    <row r="37" spans="1:3" ht="45">
      <c r="A37" s="123">
        <v>822</v>
      </c>
      <c r="B37" s="162" t="s">
        <v>295</v>
      </c>
      <c r="C37" s="164" t="s">
        <v>296</v>
      </c>
    </row>
    <row r="38" spans="1:3" ht="60">
      <c r="A38" s="123">
        <v>822</v>
      </c>
      <c r="B38" s="162" t="s">
        <v>112</v>
      </c>
      <c r="C38" s="119" t="s">
        <v>111</v>
      </c>
    </row>
    <row r="39" spans="1:3" ht="15.75">
      <c r="A39" s="123">
        <v>822</v>
      </c>
      <c r="B39" s="162" t="s">
        <v>297</v>
      </c>
      <c r="C39" s="224" t="s">
        <v>298</v>
      </c>
    </row>
    <row r="40" spans="1:3" ht="60">
      <c r="A40" s="123">
        <v>822</v>
      </c>
      <c r="B40" s="162" t="s">
        <v>299</v>
      </c>
      <c r="C40" s="225" t="s">
        <v>300</v>
      </c>
    </row>
    <row r="41" spans="1:3" ht="60">
      <c r="A41" s="123">
        <v>822</v>
      </c>
      <c r="B41" s="177" t="s">
        <v>301</v>
      </c>
      <c r="C41" s="226" t="s">
        <v>302</v>
      </c>
    </row>
    <row r="42" spans="1:3" ht="60">
      <c r="A42" s="123">
        <v>822</v>
      </c>
      <c r="B42" s="177" t="s">
        <v>303</v>
      </c>
      <c r="C42" s="226" t="s">
        <v>304</v>
      </c>
    </row>
    <row r="43" spans="1:3" ht="60">
      <c r="A43" s="123">
        <v>822</v>
      </c>
      <c r="B43" s="177" t="s">
        <v>305</v>
      </c>
      <c r="C43" s="226" t="s">
        <v>306</v>
      </c>
    </row>
    <row r="44" spans="1:3" ht="15.75">
      <c r="A44" s="123">
        <v>822</v>
      </c>
      <c r="B44" s="162" t="s">
        <v>307</v>
      </c>
      <c r="C44" s="164" t="s">
        <v>308</v>
      </c>
    </row>
    <row r="45" spans="1:3" ht="15.75">
      <c r="A45" s="123">
        <v>822</v>
      </c>
      <c r="B45" s="183" t="s">
        <v>309</v>
      </c>
      <c r="C45" s="184" t="s">
        <v>310</v>
      </c>
    </row>
    <row r="46" spans="1:3" ht="15.75"/>
    <row r="47" spans="1:3" ht="15.75"/>
    <row r="48" spans="1:3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</sheetData>
  <autoFilter ref="A10:C13"/>
  <mergeCells count="11">
    <mergeCell ref="A3:C3"/>
    <mergeCell ref="A5:C5"/>
    <mergeCell ref="A6:C6"/>
    <mergeCell ref="A7:B7"/>
    <mergeCell ref="A8:B8"/>
    <mergeCell ref="C8:C9"/>
    <mergeCell ref="A11:C11"/>
    <mergeCell ref="A16:C16"/>
    <mergeCell ref="A28:C28"/>
    <mergeCell ref="A30:C30"/>
    <mergeCell ref="A33:C33"/>
  </mergeCells>
  <pageMargins left="0.23622047244094491" right="0.23622047244094491" top="0" bottom="0" header="0.31496062992125984" footer="0.31496062992125984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3"/>
  <sheetViews>
    <sheetView view="pageBreakPreview" zoomScale="115" zoomScaleNormal="80" zoomScaleSheetLayoutView="115" workbookViewId="0">
      <selection activeCell="C21" sqref="C21"/>
    </sheetView>
  </sheetViews>
  <sheetFormatPr defaultRowHeight="12.75"/>
  <cols>
    <col min="1" max="1" width="14.7109375" style="12" customWidth="1"/>
    <col min="2" max="2" width="26.140625" style="4" customWidth="1"/>
    <col min="3" max="3" width="86.5703125" style="4" customWidth="1"/>
    <col min="4" max="256" width="9.140625" style="4"/>
    <col min="257" max="257" width="14.7109375" style="4" customWidth="1"/>
    <col min="258" max="258" width="26.140625" style="4" customWidth="1"/>
    <col min="259" max="259" width="86.5703125" style="4" customWidth="1"/>
    <col min="260" max="512" width="9.140625" style="4"/>
    <col min="513" max="513" width="14.7109375" style="4" customWidth="1"/>
    <col min="514" max="514" width="26.140625" style="4" customWidth="1"/>
    <col min="515" max="515" width="86.5703125" style="4" customWidth="1"/>
    <col min="516" max="768" width="9.140625" style="4"/>
    <col min="769" max="769" width="14.7109375" style="4" customWidth="1"/>
    <col min="770" max="770" width="26.140625" style="4" customWidth="1"/>
    <col min="771" max="771" width="86.5703125" style="4" customWidth="1"/>
    <col min="772" max="1024" width="9.140625" style="4"/>
    <col min="1025" max="1025" width="14.7109375" style="4" customWidth="1"/>
    <col min="1026" max="1026" width="26.140625" style="4" customWidth="1"/>
    <col min="1027" max="1027" width="86.5703125" style="4" customWidth="1"/>
    <col min="1028" max="1280" width="9.140625" style="4"/>
    <col min="1281" max="1281" width="14.7109375" style="4" customWidth="1"/>
    <col min="1282" max="1282" width="26.140625" style="4" customWidth="1"/>
    <col min="1283" max="1283" width="86.5703125" style="4" customWidth="1"/>
    <col min="1284" max="1536" width="9.140625" style="4"/>
    <col min="1537" max="1537" width="14.7109375" style="4" customWidth="1"/>
    <col min="1538" max="1538" width="26.140625" style="4" customWidth="1"/>
    <col min="1539" max="1539" width="86.5703125" style="4" customWidth="1"/>
    <col min="1540" max="1792" width="9.140625" style="4"/>
    <col min="1793" max="1793" width="14.7109375" style="4" customWidth="1"/>
    <col min="1794" max="1794" width="26.140625" style="4" customWidth="1"/>
    <col min="1795" max="1795" width="86.5703125" style="4" customWidth="1"/>
    <col min="1796" max="2048" width="9.140625" style="4"/>
    <col min="2049" max="2049" width="14.7109375" style="4" customWidth="1"/>
    <col min="2050" max="2050" width="26.140625" style="4" customWidth="1"/>
    <col min="2051" max="2051" width="86.5703125" style="4" customWidth="1"/>
    <col min="2052" max="2304" width="9.140625" style="4"/>
    <col min="2305" max="2305" width="14.7109375" style="4" customWidth="1"/>
    <col min="2306" max="2306" width="26.140625" style="4" customWidth="1"/>
    <col min="2307" max="2307" width="86.5703125" style="4" customWidth="1"/>
    <col min="2308" max="2560" width="9.140625" style="4"/>
    <col min="2561" max="2561" width="14.7109375" style="4" customWidth="1"/>
    <col min="2562" max="2562" width="26.140625" style="4" customWidth="1"/>
    <col min="2563" max="2563" width="86.5703125" style="4" customWidth="1"/>
    <col min="2564" max="2816" width="9.140625" style="4"/>
    <col min="2817" max="2817" width="14.7109375" style="4" customWidth="1"/>
    <col min="2818" max="2818" width="26.140625" style="4" customWidth="1"/>
    <col min="2819" max="2819" width="86.5703125" style="4" customWidth="1"/>
    <col min="2820" max="3072" width="9.140625" style="4"/>
    <col min="3073" max="3073" width="14.7109375" style="4" customWidth="1"/>
    <col min="3074" max="3074" width="26.140625" style="4" customWidth="1"/>
    <col min="3075" max="3075" width="86.5703125" style="4" customWidth="1"/>
    <col min="3076" max="3328" width="9.140625" style="4"/>
    <col min="3329" max="3329" width="14.7109375" style="4" customWidth="1"/>
    <col min="3330" max="3330" width="26.140625" style="4" customWidth="1"/>
    <col min="3331" max="3331" width="86.5703125" style="4" customWidth="1"/>
    <col min="3332" max="3584" width="9.140625" style="4"/>
    <col min="3585" max="3585" width="14.7109375" style="4" customWidth="1"/>
    <col min="3586" max="3586" width="26.140625" style="4" customWidth="1"/>
    <col min="3587" max="3587" width="86.5703125" style="4" customWidth="1"/>
    <col min="3588" max="3840" width="9.140625" style="4"/>
    <col min="3841" max="3841" width="14.7109375" style="4" customWidth="1"/>
    <col min="3842" max="3842" width="26.140625" style="4" customWidth="1"/>
    <col min="3843" max="3843" width="86.5703125" style="4" customWidth="1"/>
    <col min="3844" max="4096" width="9.140625" style="4"/>
    <col min="4097" max="4097" width="14.7109375" style="4" customWidth="1"/>
    <col min="4098" max="4098" width="26.140625" style="4" customWidth="1"/>
    <col min="4099" max="4099" width="86.5703125" style="4" customWidth="1"/>
    <col min="4100" max="4352" width="9.140625" style="4"/>
    <col min="4353" max="4353" width="14.7109375" style="4" customWidth="1"/>
    <col min="4354" max="4354" width="26.140625" style="4" customWidth="1"/>
    <col min="4355" max="4355" width="86.5703125" style="4" customWidth="1"/>
    <col min="4356" max="4608" width="9.140625" style="4"/>
    <col min="4609" max="4609" width="14.7109375" style="4" customWidth="1"/>
    <col min="4610" max="4610" width="26.140625" style="4" customWidth="1"/>
    <col min="4611" max="4611" width="86.5703125" style="4" customWidth="1"/>
    <col min="4612" max="4864" width="9.140625" style="4"/>
    <col min="4865" max="4865" width="14.7109375" style="4" customWidth="1"/>
    <col min="4866" max="4866" width="26.140625" style="4" customWidth="1"/>
    <col min="4867" max="4867" width="86.5703125" style="4" customWidth="1"/>
    <col min="4868" max="5120" width="9.140625" style="4"/>
    <col min="5121" max="5121" width="14.7109375" style="4" customWidth="1"/>
    <col min="5122" max="5122" width="26.140625" style="4" customWidth="1"/>
    <col min="5123" max="5123" width="86.5703125" style="4" customWidth="1"/>
    <col min="5124" max="5376" width="9.140625" style="4"/>
    <col min="5377" max="5377" width="14.7109375" style="4" customWidth="1"/>
    <col min="5378" max="5378" width="26.140625" style="4" customWidth="1"/>
    <col min="5379" max="5379" width="86.5703125" style="4" customWidth="1"/>
    <col min="5380" max="5632" width="9.140625" style="4"/>
    <col min="5633" max="5633" width="14.7109375" style="4" customWidth="1"/>
    <col min="5634" max="5634" width="26.140625" style="4" customWidth="1"/>
    <col min="5635" max="5635" width="86.5703125" style="4" customWidth="1"/>
    <col min="5636" max="5888" width="9.140625" style="4"/>
    <col min="5889" max="5889" width="14.7109375" style="4" customWidth="1"/>
    <col min="5890" max="5890" width="26.140625" style="4" customWidth="1"/>
    <col min="5891" max="5891" width="86.5703125" style="4" customWidth="1"/>
    <col min="5892" max="6144" width="9.140625" style="4"/>
    <col min="6145" max="6145" width="14.7109375" style="4" customWidth="1"/>
    <col min="6146" max="6146" width="26.140625" style="4" customWidth="1"/>
    <col min="6147" max="6147" width="86.5703125" style="4" customWidth="1"/>
    <col min="6148" max="6400" width="9.140625" style="4"/>
    <col min="6401" max="6401" width="14.7109375" style="4" customWidth="1"/>
    <col min="6402" max="6402" width="26.140625" style="4" customWidth="1"/>
    <col min="6403" max="6403" width="86.5703125" style="4" customWidth="1"/>
    <col min="6404" max="6656" width="9.140625" style="4"/>
    <col min="6657" max="6657" width="14.7109375" style="4" customWidth="1"/>
    <col min="6658" max="6658" width="26.140625" style="4" customWidth="1"/>
    <col min="6659" max="6659" width="86.5703125" style="4" customWidth="1"/>
    <col min="6660" max="6912" width="9.140625" style="4"/>
    <col min="6913" max="6913" width="14.7109375" style="4" customWidth="1"/>
    <col min="6914" max="6914" width="26.140625" style="4" customWidth="1"/>
    <col min="6915" max="6915" width="86.5703125" style="4" customWidth="1"/>
    <col min="6916" max="7168" width="9.140625" style="4"/>
    <col min="7169" max="7169" width="14.7109375" style="4" customWidth="1"/>
    <col min="7170" max="7170" width="26.140625" style="4" customWidth="1"/>
    <col min="7171" max="7171" width="86.5703125" style="4" customWidth="1"/>
    <col min="7172" max="7424" width="9.140625" style="4"/>
    <col min="7425" max="7425" width="14.7109375" style="4" customWidth="1"/>
    <col min="7426" max="7426" width="26.140625" style="4" customWidth="1"/>
    <col min="7427" max="7427" width="86.5703125" style="4" customWidth="1"/>
    <col min="7428" max="7680" width="9.140625" style="4"/>
    <col min="7681" max="7681" width="14.7109375" style="4" customWidth="1"/>
    <col min="7682" max="7682" width="26.140625" style="4" customWidth="1"/>
    <col min="7683" max="7683" width="86.5703125" style="4" customWidth="1"/>
    <col min="7684" max="7936" width="9.140625" style="4"/>
    <col min="7937" max="7937" width="14.7109375" style="4" customWidth="1"/>
    <col min="7938" max="7938" width="26.140625" style="4" customWidth="1"/>
    <col min="7939" max="7939" width="86.5703125" style="4" customWidth="1"/>
    <col min="7940" max="8192" width="9.140625" style="4"/>
    <col min="8193" max="8193" width="14.7109375" style="4" customWidth="1"/>
    <col min="8194" max="8194" width="26.140625" style="4" customWidth="1"/>
    <col min="8195" max="8195" width="86.5703125" style="4" customWidth="1"/>
    <col min="8196" max="8448" width="9.140625" style="4"/>
    <col min="8449" max="8449" width="14.7109375" style="4" customWidth="1"/>
    <col min="8450" max="8450" width="26.140625" style="4" customWidth="1"/>
    <col min="8451" max="8451" width="86.5703125" style="4" customWidth="1"/>
    <col min="8452" max="8704" width="9.140625" style="4"/>
    <col min="8705" max="8705" width="14.7109375" style="4" customWidth="1"/>
    <col min="8706" max="8706" width="26.140625" style="4" customWidth="1"/>
    <col min="8707" max="8707" width="86.5703125" style="4" customWidth="1"/>
    <col min="8708" max="8960" width="9.140625" style="4"/>
    <col min="8961" max="8961" width="14.7109375" style="4" customWidth="1"/>
    <col min="8962" max="8962" width="26.140625" style="4" customWidth="1"/>
    <col min="8963" max="8963" width="86.5703125" style="4" customWidth="1"/>
    <col min="8964" max="9216" width="9.140625" style="4"/>
    <col min="9217" max="9217" width="14.7109375" style="4" customWidth="1"/>
    <col min="9218" max="9218" width="26.140625" style="4" customWidth="1"/>
    <col min="9219" max="9219" width="86.5703125" style="4" customWidth="1"/>
    <col min="9220" max="9472" width="9.140625" style="4"/>
    <col min="9473" max="9473" width="14.7109375" style="4" customWidth="1"/>
    <col min="9474" max="9474" width="26.140625" style="4" customWidth="1"/>
    <col min="9475" max="9475" width="86.5703125" style="4" customWidth="1"/>
    <col min="9476" max="9728" width="9.140625" style="4"/>
    <col min="9729" max="9729" width="14.7109375" style="4" customWidth="1"/>
    <col min="9730" max="9730" width="26.140625" style="4" customWidth="1"/>
    <col min="9731" max="9731" width="86.5703125" style="4" customWidth="1"/>
    <col min="9732" max="9984" width="9.140625" style="4"/>
    <col min="9985" max="9985" width="14.7109375" style="4" customWidth="1"/>
    <col min="9986" max="9986" width="26.140625" style="4" customWidth="1"/>
    <col min="9987" max="9987" width="86.5703125" style="4" customWidth="1"/>
    <col min="9988" max="10240" width="9.140625" style="4"/>
    <col min="10241" max="10241" width="14.7109375" style="4" customWidth="1"/>
    <col min="10242" max="10242" width="26.140625" style="4" customWidth="1"/>
    <col min="10243" max="10243" width="86.5703125" style="4" customWidth="1"/>
    <col min="10244" max="10496" width="9.140625" style="4"/>
    <col min="10497" max="10497" width="14.7109375" style="4" customWidth="1"/>
    <col min="10498" max="10498" width="26.140625" style="4" customWidth="1"/>
    <col min="10499" max="10499" width="86.5703125" style="4" customWidth="1"/>
    <col min="10500" max="10752" width="9.140625" style="4"/>
    <col min="10753" max="10753" width="14.7109375" style="4" customWidth="1"/>
    <col min="10754" max="10754" width="26.140625" style="4" customWidth="1"/>
    <col min="10755" max="10755" width="86.5703125" style="4" customWidth="1"/>
    <col min="10756" max="11008" width="9.140625" style="4"/>
    <col min="11009" max="11009" width="14.7109375" style="4" customWidth="1"/>
    <col min="11010" max="11010" width="26.140625" style="4" customWidth="1"/>
    <col min="11011" max="11011" width="86.5703125" style="4" customWidth="1"/>
    <col min="11012" max="11264" width="9.140625" style="4"/>
    <col min="11265" max="11265" width="14.7109375" style="4" customWidth="1"/>
    <col min="11266" max="11266" width="26.140625" style="4" customWidth="1"/>
    <col min="11267" max="11267" width="86.5703125" style="4" customWidth="1"/>
    <col min="11268" max="11520" width="9.140625" style="4"/>
    <col min="11521" max="11521" width="14.7109375" style="4" customWidth="1"/>
    <col min="11522" max="11522" width="26.140625" style="4" customWidth="1"/>
    <col min="11523" max="11523" width="86.5703125" style="4" customWidth="1"/>
    <col min="11524" max="11776" width="9.140625" style="4"/>
    <col min="11777" max="11777" width="14.7109375" style="4" customWidth="1"/>
    <col min="11778" max="11778" width="26.140625" style="4" customWidth="1"/>
    <col min="11779" max="11779" width="86.5703125" style="4" customWidth="1"/>
    <col min="11780" max="12032" width="9.140625" style="4"/>
    <col min="12033" max="12033" width="14.7109375" style="4" customWidth="1"/>
    <col min="12034" max="12034" width="26.140625" style="4" customWidth="1"/>
    <col min="12035" max="12035" width="86.5703125" style="4" customWidth="1"/>
    <col min="12036" max="12288" width="9.140625" style="4"/>
    <col min="12289" max="12289" width="14.7109375" style="4" customWidth="1"/>
    <col min="12290" max="12290" width="26.140625" style="4" customWidth="1"/>
    <col min="12291" max="12291" width="86.5703125" style="4" customWidth="1"/>
    <col min="12292" max="12544" width="9.140625" style="4"/>
    <col min="12545" max="12545" width="14.7109375" style="4" customWidth="1"/>
    <col min="12546" max="12546" width="26.140625" style="4" customWidth="1"/>
    <col min="12547" max="12547" width="86.5703125" style="4" customWidth="1"/>
    <col min="12548" max="12800" width="9.140625" style="4"/>
    <col min="12801" max="12801" width="14.7109375" style="4" customWidth="1"/>
    <col min="12802" max="12802" width="26.140625" style="4" customWidth="1"/>
    <col min="12803" max="12803" width="86.5703125" style="4" customWidth="1"/>
    <col min="12804" max="13056" width="9.140625" style="4"/>
    <col min="13057" max="13057" width="14.7109375" style="4" customWidth="1"/>
    <col min="13058" max="13058" width="26.140625" style="4" customWidth="1"/>
    <col min="13059" max="13059" width="86.5703125" style="4" customWidth="1"/>
    <col min="13060" max="13312" width="9.140625" style="4"/>
    <col min="13313" max="13313" width="14.7109375" style="4" customWidth="1"/>
    <col min="13314" max="13314" width="26.140625" style="4" customWidth="1"/>
    <col min="13315" max="13315" width="86.5703125" style="4" customWidth="1"/>
    <col min="13316" max="13568" width="9.140625" style="4"/>
    <col min="13569" max="13569" width="14.7109375" style="4" customWidth="1"/>
    <col min="13570" max="13570" width="26.140625" style="4" customWidth="1"/>
    <col min="13571" max="13571" width="86.5703125" style="4" customWidth="1"/>
    <col min="13572" max="13824" width="9.140625" style="4"/>
    <col min="13825" max="13825" width="14.7109375" style="4" customWidth="1"/>
    <col min="13826" max="13826" width="26.140625" style="4" customWidth="1"/>
    <col min="13827" max="13827" width="86.5703125" style="4" customWidth="1"/>
    <col min="13828" max="14080" width="9.140625" style="4"/>
    <col min="14081" max="14081" width="14.7109375" style="4" customWidth="1"/>
    <col min="14082" max="14082" width="26.140625" style="4" customWidth="1"/>
    <col min="14083" max="14083" width="86.5703125" style="4" customWidth="1"/>
    <col min="14084" max="14336" width="9.140625" style="4"/>
    <col min="14337" max="14337" width="14.7109375" style="4" customWidth="1"/>
    <col min="14338" max="14338" width="26.140625" style="4" customWidth="1"/>
    <col min="14339" max="14339" width="86.5703125" style="4" customWidth="1"/>
    <col min="14340" max="14592" width="9.140625" style="4"/>
    <col min="14593" max="14593" width="14.7109375" style="4" customWidth="1"/>
    <col min="14594" max="14594" width="26.140625" style="4" customWidth="1"/>
    <col min="14595" max="14595" width="86.5703125" style="4" customWidth="1"/>
    <col min="14596" max="14848" width="9.140625" style="4"/>
    <col min="14849" max="14849" width="14.7109375" style="4" customWidth="1"/>
    <col min="14850" max="14850" width="26.140625" style="4" customWidth="1"/>
    <col min="14851" max="14851" width="86.5703125" style="4" customWidth="1"/>
    <col min="14852" max="15104" width="9.140625" style="4"/>
    <col min="15105" max="15105" width="14.7109375" style="4" customWidth="1"/>
    <col min="15106" max="15106" width="26.140625" style="4" customWidth="1"/>
    <col min="15107" max="15107" width="86.5703125" style="4" customWidth="1"/>
    <col min="15108" max="15360" width="9.140625" style="4"/>
    <col min="15361" max="15361" width="14.7109375" style="4" customWidth="1"/>
    <col min="15362" max="15362" width="26.140625" style="4" customWidth="1"/>
    <col min="15363" max="15363" width="86.5703125" style="4" customWidth="1"/>
    <col min="15364" max="15616" width="9.140625" style="4"/>
    <col min="15617" max="15617" width="14.7109375" style="4" customWidth="1"/>
    <col min="15618" max="15618" width="26.140625" style="4" customWidth="1"/>
    <col min="15619" max="15619" width="86.5703125" style="4" customWidth="1"/>
    <col min="15620" max="15872" width="9.140625" style="4"/>
    <col min="15873" max="15873" width="14.7109375" style="4" customWidth="1"/>
    <col min="15874" max="15874" width="26.140625" style="4" customWidth="1"/>
    <col min="15875" max="15875" width="86.5703125" style="4" customWidth="1"/>
    <col min="15876" max="16128" width="9.140625" style="4"/>
    <col min="16129" max="16129" width="14.7109375" style="4" customWidth="1"/>
    <col min="16130" max="16130" width="26.140625" style="4" customWidth="1"/>
    <col min="16131" max="16131" width="86.5703125" style="4" customWidth="1"/>
    <col min="16132" max="16384" width="9.140625" style="4"/>
  </cols>
  <sheetData>
    <row r="1" spans="1:3" ht="29.25" customHeight="1">
      <c r="A1" s="1"/>
      <c r="B1" s="2"/>
      <c r="C1" s="3" t="s">
        <v>0</v>
      </c>
    </row>
    <row r="2" spans="1:3" ht="15.6" customHeight="1">
      <c r="A2" s="1"/>
      <c r="B2" s="2"/>
      <c r="C2" s="3" t="s">
        <v>1</v>
      </c>
    </row>
    <row r="3" spans="1:3" s="7" customFormat="1" ht="14.25">
      <c r="A3" s="5"/>
      <c r="B3" s="5"/>
      <c r="C3" s="6"/>
    </row>
    <row r="4" spans="1:3" ht="14.25">
      <c r="A4" s="5"/>
      <c r="B4" s="5"/>
      <c r="C4" s="8"/>
    </row>
    <row r="5" spans="1:3" ht="15.75">
      <c r="A5" s="485" t="s">
        <v>2</v>
      </c>
      <c r="B5" s="485"/>
      <c r="C5" s="485"/>
    </row>
    <row r="6" spans="1:3" ht="24.4" customHeight="1">
      <c r="A6" s="479" t="s">
        <v>340</v>
      </c>
      <c r="B6" s="479"/>
      <c r="C6" s="479"/>
    </row>
    <row r="7" spans="1:3" ht="15.75">
      <c r="A7" s="9"/>
      <c r="B7" s="9"/>
      <c r="C7" s="10"/>
    </row>
    <row r="8" spans="1:3" ht="15.75">
      <c r="A8" s="486" t="s">
        <v>3</v>
      </c>
      <c r="B8" s="487"/>
      <c r="C8" s="488" t="s">
        <v>4</v>
      </c>
    </row>
    <row r="9" spans="1:3" ht="47.25">
      <c r="A9" s="11" t="s">
        <v>5</v>
      </c>
      <c r="B9" s="11" t="s">
        <v>6</v>
      </c>
      <c r="C9" s="489"/>
    </row>
    <row r="10" spans="1:3" ht="15">
      <c r="A10" s="123">
        <v>822</v>
      </c>
      <c r="B10" s="162" t="s">
        <v>126</v>
      </c>
      <c r="C10" s="164" t="s">
        <v>125</v>
      </c>
    </row>
    <row r="11" spans="1:3" ht="45">
      <c r="A11" s="123">
        <v>822</v>
      </c>
      <c r="B11" s="162" t="s">
        <v>311</v>
      </c>
      <c r="C11" s="164" t="s">
        <v>312</v>
      </c>
    </row>
    <row r="12" spans="1:3" ht="30">
      <c r="A12" s="123">
        <v>822</v>
      </c>
      <c r="B12" s="162" t="s">
        <v>313</v>
      </c>
      <c r="C12" s="164" t="s">
        <v>314</v>
      </c>
    </row>
    <row r="13" spans="1:3" ht="15">
      <c r="A13" s="123">
        <v>822</v>
      </c>
      <c r="B13" s="162" t="s">
        <v>134</v>
      </c>
      <c r="C13" s="164" t="s">
        <v>133</v>
      </c>
    </row>
    <row r="14" spans="1:3" ht="30">
      <c r="A14" s="123">
        <v>822</v>
      </c>
      <c r="B14" s="162" t="s">
        <v>130</v>
      </c>
      <c r="C14" s="164" t="s">
        <v>129</v>
      </c>
    </row>
    <row r="15" spans="1:3" ht="30">
      <c r="A15" s="123">
        <v>822</v>
      </c>
      <c r="B15" s="162" t="s">
        <v>128</v>
      </c>
      <c r="C15" s="164" t="s">
        <v>127</v>
      </c>
    </row>
    <row r="16" spans="1:3" ht="45">
      <c r="A16" s="123">
        <v>822</v>
      </c>
      <c r="B16" s="227" t="s">
        <v>315</v>
      </c>
      <c r="C16" s="228" t="s">
        <v>316</v>
      </c>
    </row>
    <row r="17" spans="1:3" ht="45">
      <c r="A17" s="123">
        <v>822</v>
      </c>
      <c r="B17" s="162" t="s">
        <v>132</v>
      </c>
      <c r="C17" s="164" t="s">
        <v>131</v>
      </c>
    </row>
    <row r="18" spans="1:3" ht="15">
      <c r="A18" s="123">
        <v>822</v>
      </c>
      <c r="B18" s="227" t="s">
        <v>136</v>
      </c>
      <c r="C18" s="228" t="s">
        <v>135</v>
      </c>
    </row>
    <row r="19" spans="1:3" ht="30">
      <c r="A19" s="123">
        <v>822</v>
      </c>
      <c r="B19" s="227" t="s">
        <v>317</v>
      </c>
      <c r="C19" s="228" t="s">
        <v>318</v>
      </c>
    </row>
    <row r="20" spans="1:3" ht="15">
      <c r="A20" s="123">
        <v>822</v>
      </c>
      <c r="B20" s="162" t="s">
        <v>140</v>
      </c>
      <c r="C20" s="229" t="s">
        <v>319</v>
      </c>
    </row>
    <row r="21" spans="1:3" ht="60">
      <c r="A21" s="123">
        <v>822</v>
      </c>
      <c r="B21" s="162" t="s">
        <v>320</v>
      </c>
      <c r="C21" s="230" t="s">
        <v>321</v>
      </c>
    </row>
    <row r="22" spans="1:3" ht="45">
      <c r="A22" s="123">
        <v>822</v>
      </c>
      <c r="B22" s="189" t="s">
        <v>322</v>
      </c>
      <c r="C22" s="190" t="s">
        <v>323</v>
      </c>
    </row>
    <row r="23" spans="1:3" ht="30">
      <c r="A23" s="123">
        <v>822</v>
      </c>
      <c r="B23" s="189" t="s">
        <v>324</v>
      </c>
      <c r="C23" s="190" t="s">
        <v>325</v>
      </c>
    </row>
  </sheetData>
  <mergeCells count="4">
    <mergeCell ref="A5:C5"/>
    <mergeCell ref="A6:C6"/>
    <mergeCell ref="A8:B8"/>
    <mergeCell ref="C8:C9"/>
  </mergeCells>
  <pageMargins left="0" right="0" top="0" bottom="0" header="0.51181102362204722" footer="0.51181102362204722"/>
  <pageSetup paperSize="9" scale="77" fitToHeight="0" orientation="portrait" r:id="rId1"/>
  <headerFooter differentFirst="1" alignWithMargins="0">
    <oddHeader>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SheetLayoutView="100" workbookViewId="0">
      <selection activeCell="I3" sqref="I3"/>
    </sheetView>
  </sheetViews>
  <sheetFormatPr defaultRowHeight="15"/>
  <cols>
    <col min="1" max="1" width="25.140625" style="18" customWidth="1"/>
    <col min="2" max="2" width="29.28515625" style="18" customWidth="1"/>
    <col min="3" max="3" width="29.42578125" style="18" customWidth="1"/>
    <col min="4" max="16384" width="9.140625" style="19"/>
  </cols>
  <sheetData>
    <row r="1" spans="1:5" ht="97.5" customHeight="1">
      <c r="B1" s="490" t="s">
        <v>357</v>
      </c>
      <c r="C1" s="490"/>
    </row>
    <row r="2" spans="1:5" ht="72" customHeight="1">
      <c r="A2" s="491" t="s">
        <v>341</v>
      </c>
      <c r="B2" s="491"/>
      <c r="C2" s="491"/>
      <c r="E2" s="20"/>
    </row>
    <row r="3" spans="1:5" ht="90">
      <c r="A3" s="21" t="s">
        <v>10</v>
      </c>
      <c r="B3" s="21" t="s">
        <v>11</v>
      </c>
      <c r="C3" s="21" t="s">
        <v>12</v>
      </c>
    </row>
    <row r="4" spans="1:5" ht="49.5" customHeight="1">
      <c r="A4" s="123">
        <v>822</v>
      </c>
      <c r="B4" s="231" t="s">
        <v>266</v>
      </c>
      <c r="C4" s="232" t="s">
        <v>265</v>
      </c>
    </row>
    <row r="5" spans="1:5" ht="45">
      <c r="A5" s="123">
        <v>822</v>
      </c>
      <c r="B5" s="231" t="s">
        <v>268</v>
      </c>
      <c r="C5" s="232" t="s">
        <v>267</v>
      </c>
    </row>
  </sheetData>
  <mergeCells count="2">
    <mergeCell ref="B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7"/>
  <sheetViews>
    <sheetView workbookViewId="0">
      <selection activeCell="B1" sqref="B1:E1"/>
    </sheetView>
  </sheetViews>
  <sheetFormatPr defaultRowHeight="15"/>
  <cols>
    <col min="4" max="4" width="43.85546875" customWidth="1"/>
    <col min="5" max="5" width="32.28515625" customWidth="1"/>
  </cols>
  <sheetData>
    <row r="1" spans="2:5" ht="88.5" customHeight="1">
      <c r="B1" s="492" t="s">
        <v>366</v>
      </c>
      <c r="C1" s="492"/>
      <c r="D1" s="492"/>
      <c r="E1" s="492"/>
    </row>
    <row r="3" spans="2:5" ht="62.25" customHeight="1">
      <c r="B3" s="493" t="s">
        <v>361</v>
      </c>
      <c r="C3" s="494"/>
      <c r="D3" s="494"/>
      <c r="E3" s="494"/>
    </row>
    <row r="5" spans="2:5" ht="30.75" customHeight="1">
      <c r="B5" s="495" t="s">
        <v>362</v>
      </c>
      <c r="C5" s="496"/>
      <c r="D5" s="496"/>
      <c r="E5" s="497"/>
    </row>
    <row r="6" spans="2:5">
      <c r="B6" s="498"/>
      <c r="C6" s="499"/>
      <c r="D6" s="500"/>
      <c r="E6" s="255"/>
    </row>
    <row r="7" spans="2:5" ht="29.25" customHeight="1">
      <c r="B7" s="501" t="s">
        <v>363</v>
      </c>
      <c r="C7" s="501"/>
      <c r="D7" s="501"/>
      <c r="E7" s="256">
        <v>1</v>
      </c>
    </row>
  </sheetData>
  <mergeCells count="5">
    <mergeCell ref="B1:E1"/>
    <mergeCell ref="B3:E3"/>
    <mergeCell ref="B5:E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8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84"/>
  <sheetViews>
    <sheetView tabSelected="1" view="pageBreakPreview" zoomScaleSheetLayoutView="100" workbookViewId="0">
      <selection activeCell="V1" sqref="V1:Y5"/>
    </sheetView>
  </sheetViews>
  <sheetFormatPr defaultRowHeight="12.75"/>
  <cols>
    <col min="1" max="1" width="0.28515625" style="23" customWidth="1"/>
    <col min="2" max="13" width="0" style="23" hidden="1" customWidth="1"/>
    <col min="14" max="14" width="45.85546875" style="23" bestFit="1" customWidth="1"/>
    <col min="15" max="15" width="3.7109375" style="23" bestFit="1" customWidth="1"/>
    <col min="16" max="16" width="4.28515625" style="23" bestFit="1" customWidth="1"/>
    <col min="17" max="17" width="5.5703125" style="23" hidden="1" customWidth="1"/>
    <col min="18" max="18" width="15.85546875" style="23" bestFit="1" customWidth="1"/>
    <col min="19" max="19" width="5.85546875" style="23" bestFit="1" customWidth="1"/>
    <col min="20" max="20" width="0" style="23" hidden="1" customWidth="1"/>
    <col min="21" max="21" width="9.140625" style="23" hidden="1" customWidth="1"/>
    <col min="22" max="22" width="20.85546875" style="23" bestFit="1" customWidth="1"/>
    <col min="23" max="23" width="0" style="23" hidden="1" customWidth="1"/>
    <col min="24" max="24" width="20.85546875" style="23" bestFit="1" customWidth="1"/>
    <col min="25" max="25" width="19.85546875" style="23" customWidth="1"/>
    <col min="26" max="28" width="0" style="23" hidden="1" customWidth="1"/>
    <col min="29" max="29" width="12.5703125" style="23" customWidth="1"/>
    <col min="30" max="30" width="9.85546875" style="23" customWidth="1"/>
    <col min="31" max="31" width="9.42578125" style="23" customWidth="1"/>
    <col min="32" max="256" width="1.28515625" style="23" customWidth="1"/>
    <col min="257" max="16384" width="9.140625" style="23"/>
  </cols>
  <sheetData>
    <row r="1" spans="1:28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503" t="s">
        <v>387</v>
      </c>
      <c r="W1" s="504"/>
      <c r="X1" s="504"/>
      <c r="Y1" s="504"/>
      <c r="Z1" s="22"/>
      <c r="AA1" s="22"/>
      <c r="AB1" s="22"/>
    </row>
    <row r="2" spans="1:2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504"/>
      <c r="W2" s="504"/>
      <c r="X2" s="504"/>
      <c r="Y2" s="504"/>
      <c r="Z2" s="22"/>
      <c r="AA2" s="22"/>
      <c r="AB2" s="22"/>
    </row>
    <row r="3" spans="1:28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504"/>
      <c r="W3" s="504"/>
      <c r="X3" s="504"/>
      <c r="Y3" s="504"/>
      <c r="Z3" s="22"/>
      <c r="AA3" s="22"/>
      <c r="AB3" s="22"/>
    </row>
    <row r="4" spans="1:28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504"/>
      <c r="W4" s="504"/>
      <c r="X4" s="504"/>
      <c r="Y4" s="504"/>
      <c r="Z4" s="24"/>
      <c r="AA4" s="24"/>
      <c r="AB4" s="24"/>
    </row>
    <row r="5" spans="1:28" ht="53.2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504"/>
      <c r="W5" s="504"/>
      <c r="X5" s="504"/>
      <c r="Y5" s="504"/>
      <c r="Z5" s="24"/>
      <c r="AA5" s="24"/>
      <c r="AB5" s="24"/>
    </row>
    <row r="6" spans="1:28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5"/>
      <c r="W6" s="25"/>
      <c r="X6" s="25"/>
      <c r="Y6" s="25"/>
      <c r="Z6" s="24"/>
      <c r="AA6" s="24"/>
      <c r="AB6" s="24"/>
    </row>
    <row r="7" spans="1:28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5"/>
      <c r="W7" s="25"/>
      <c r="X7" s="25"/>
      <c r="Y7" s="25"/>
      <c r="Z7" s="24"/>
      <c r="AA7" s="24"/>
      <c r="AB7" s="24"/>
    </row>
    <row r="8" spans="1:28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505" t="s">
        <v>381</v>
      </c>
      <c r="O8" s="504"/>
      <c r="P8" s="504"/>
      <c r="Q8" s="504"/>
      <c r="R8" s="504"/>
      <c r="S8" s="504"/>
      <c r="T8" s="504"/>
      <c r="U8" s="504"/>
      <c r="V8" s="504"/>
      <c r="W8" s="504"/>
      <c r="X8" s="504"/>
      <c r="Y8" s="504"/>
      <c r="Z8" s="24"/>
      <c r="AA8" s="24"/>
      <c r="AB8" s="24"/>
    </row>
    <row r="9" spans="1:2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504"/>
      <c r="Z9" s="24"/>
      <c r="AA9" s="24"/>
      <c r="AB9" s="24"/>
    </row>
    <row r="10" spans="1:28" ht="3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26"/>
      <c r="AA10" s="24"/>
      <c r="AB10" s="24"/>
    </row>
    <row r="11" spans="1:28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4"/>
      <c r="AB11" s="24"/>
    </row>
    <row r="12" spans="1:28" ht="15.7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506" t="s">
        <v>13</v>
      </c>
      <c r="W12" s="506"/>
      <c r="X12" s="506"/>
      <c r="Y12" s="506"/>
      <c r="Z12" s="27"/>
      <c r="AA12" s="28"/>
      <c r="AB12" s="28"/>
    </row>
    <row r="13" spans="1:28" ht="15.7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515" t="s">
        <v>18</v>
      </c>
      <c r="O13" s="515" t="s">
        <v>19</v>
      </c>
      <c r="P13" s="515" t="s">
        <v>20</v>
      </c>
      <c r="Q13" s="507"/>
      <c r="R13" s="515" t="s">
        <v>21</v>
      </c>
      <c r="S13" s="515" t="s">
        <v>22</v>
      </c>
      <c r="T13" s="31" t="s">
        <v>14</v>
      </c>
      <c r="U13" s="509" t="s">
        <v>15</v>
      </c>
      <c r="V13" s="511" t="s">
        <v>144</v>
      </c>
      <c r="W13" s="32"/>
      <c r="X13" s="513" t="s">
        <v>145</v>
      </c>
      <c r="Y13" s="511" t="s">
        <v>146</v>
      </c>
      <c r="Z13" s="27"/>
      <c r="AA13" s="28"/>
      <c r="AB13" s="28"/>
    </row>
    <row r="14" spans="1:28" ht="47.25">
      <c r="A14" s="27"/>
      <c r="B14" s="33"/>
      <c r="C14" s="33" t="s">
        <v>16</v>
      </c>
      <c r="D14" s="33"/>
      <c r="E14" s="33"/>
      <c r="F14" s="33"/>
      <c r="G14" s="33"/>
      <c r="H14" s="33"/>
      <c r="I14" s="33" t="s">
        <v>17</v>
      </c>
      <c r="J14" s="33"/>
      <c r="K14" s="33"/>
      <c r="L14" s="33"/>
      <c r="M14" s="33"/>
      <c r="N14" s="516"/>
      <c r="O14" s="516"/>
      <c r="P14" s="516"/>
      <c r="Q14" s="507"/>
      <c r="R14" s="516"/>
      <c r="S14" s="516"/>
      <c r="T14" s="36" t="s">
        <v>23</v>
      </c>
      <c r="U14" s="510"/>
      <c r="V14" s="512"/>
      <c r="W14" s="37" t="s">
        <v>24</v>
      </c>
      <c r="X14" s="514"/>
      <c r="Y14" s="512"/>
      <c r="Z14" s="38"/>
      <c r="AA14" s="38"/>
      <c r="AB14" s="27"/>
    </row>
    <row r="15" spans="1:28" ht="15.75">
      <c r="A15" s="2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9">
        <v>1</v>
      </c>
      <c r="O15" s="40">
        <v>2</v>
      </c>
      <c r="P15" s="40">
        <v>3</v>
      </c>
      <c r="Q15" s="508"/>
      <c r="R15" s="39">
        <v>4</v>
      </c>
      <c r="S15" s="40">
        <v>5</v>
      </c>
      <c r="T15" s="41"/>
      <c r="U15" s="42"/>
      <c r="V15" s="43">
        <v>6</v>
      </c>
      <c r="W15" s="44"/>
      <c r="X15" s="45">
        <v>7</v>
      </c>
      <c r="Y15" s="45">
        <v>8</v>
      </c>
      <c r="Z15" s="38"/>
      <c r="AA15" s="38"/>
      <c r="AB15" s="27"/>
    </row>
    <row r="16" spans="1:28" ht="15.75">
      <c r="A16" s="46"/>
      <c r="B16" s="502" t="s">
        <v>25</v>
      </c>
      <c r="C16" s="502"/>
      <c r="D16" s="502"/>
      <c r="E16" s="502"/>
      <c r="F16" s="502"/>
      <c r="G16" s="502"/>
      <c r="H16" s="502"/>
      <c r="I16" s="502"/>
      <c r="J16" s="502"/>
      <c r="K16" s="502"/>
      <c r="L16" s="47">
        <v>113</v>
      </c>
      <c r="M16" s="48"/>
      <c r="N16" s="274" t="s">
        <v>25</v>
      </c>
      <c r="O16" s="273">
        <v>1</v>
      </c>
      <c r="P16" s="272">
        <v>0</v>
      </c>
      <c r="Q16" s="266">
        <v>113</v>
      </c>
      <c r="R16" s="271" t="s">
        <v>14</v>
      </c>
      <c r="S16" s="270" t="s">
        <v>14</v>
      </c>
      <c r="T16" s="263">
        <v>0</v>
      </c>
      <c r="U16" s="262"/>
      <c r="V16" s="450">
        <v>3438060.26</v>
      </c>
      <c r="W16" s="453"/>
      <c r="X16" s="454">
        <v>3751600</v>
      </c>
      <c r="Y16" s="450">
        <v>2959581</v>
      </c>
      <c r="Z16" s="49" t="s">
        <v>26</v>
      </c>
      <c r="AA16" s="50"/>
      <c r="AB16" s="51"/>
    </row>
    <row r="17" spans="1:28" ht="6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74" t="s">
        <v>31</v>
      </c>
      <c r="O17" s="273">
        <v>1</v>
      </c>
      <c r="P17" s="272">
        <v>2</v>
      </c>
      <c r="Q17" s="266">
        <v>102</v>
      </c>
      <c r="R17" s="271" t="s">
        <v>14</v>
      </c>
      <c r="S17" s="270" t="s">
        <v>14</v>
      </c>
      <c r="T17" s="263">
        <v>0</v>
      </c>
      <c r="U17" s="262"/>
      <c r="V17" s="450">
        <v>855133.54</v>
      </c>
      <c r="W17" s="453"/>
      <c r="X17" s="454">
        <v>769114</v>
      </c>
      <c r="Y17" s="450">
        <v>769114</v>
      </c>
      <c r="Z17" s="28"/>
      <c r="AA17" s="28"/>
      <c r="AB17" s="28"/>
    </row>
    <row r="18" spans="1:28" ht="31.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4" t="s">
        <v>147</v>
      </c>
      <c r="O18" s="273">
        <v>1</v>
      </c>
      <c r="P18" s="272">
        <v>2</v>
      </c>
      <c r="Q18" s="266">
        <v>102</v>
      </c>
      <c r="R18" s="271" t="s">
        <v>148</v>
      </c>
      <c r="S18" s="270" t="s">
        <v>14</v>
      </c>
      <c r="T18" s="263" t="s">
        <v>149</v>
      </c>
      <c r="U18" s="262"/>
      <c r="V18" s="450">
        <v>855133.54</v>
      </c>
      <c r="W18" s="453"/>
      <c r="X18" s="454">
        <v>769114</v>
      </c>
      <c r="Y18" s="450">
        <v>769114</v>
      </c>
      <c r="Z18" s="27"/>
      <c r="AA18" s="28"/>
      <c r="AB18" s="28"/>
    </row>
    <row r="19" spans="1:28" ht="15.75">
      <c r="N19" s="274" t="s">
        <v>150</v>
      </c>
      <c r="O19" s="273">
        <v>1</v>
      </c>
      <c r="P19" s="272">
        <v>2</v>
      </c>
      <c r="Q19" s="266">
        <v>102</v>
      </c>
      <c r="R19" s="271" t="s">
        <v>151</v>
      </c>
      <c r="S19" s="270" t="s">
        <v>14</v>
      </c>
      <c r="T19" s="263" t="s">
        <v>149</v>
      </c>
      <c r="U19" s="262"/>
      <c r="V19" s="450">
        <v>777588.54</v>
      </c>
      <c r="W19" s="453"/>
      <c r="X19" s="454">
        <v>769114</v>
      </c>
      <c r="Y19" s="450">
        <v>769114</v>
      </c>
    </row>
    <row r="20" spans="1:28" ht="94.5">
      <c r="N20" s="269" t="s">
        <v>152</v>
      </c>
      <c r="O20" s="268">
        <v>1</v>
      </c>
      <c r="P20" s="267">
        <v>2</v>
      </c>
      <c r="Q20" s="266">
        <v>102</v>
      </c>
      <c r="R20" s="265" t="s">
        <v>151</v>
      </c>
      <c r="S20" s="264">
        <v>100</v>
      </c>
      <c r="T20" s="263" t="s">
        <v>149</v>
      </c>
      <c r="U20" s="262"/>
      <c r="V20" s="451">
        <v>777588.54</v>
      </c>
      <c r="W20" s="453"/>
      <c r="X20" s="452">
        <v>769114</v>
      </c>
      <c r="Y20" s="451">
        <v>769114</v>
      </c>
    </row>
    <row r="21" spans="1:28" ht="31.5">
      <c r="N21" s="269" t="s">
        <v>153</v>
      </c>
      <c r="O21" s="268">
        <v>1</v>
      </c>
      <c r="P21" s="267">
        <v>2</v>
      </c>
      <c r="Q21" s="266">
        <v>102</v>
      </c>
      <c r="R21" s="265" t="s">
        <v>151</v>
      </c>
      <c r="S21" s="264">
        <v>120</v>
      </c>
      <c r="T21" s="263" t="s">
        <v>149</v>
      </c>
      <c r="U21" s="262"/>
      <c r="V21" s="451">
        <v>777588.54</v>
      </c>
      <c r="W21" s="453"/>
      <c r="X21" s="452">
        <v>769114</v>
      </c>
      <c r="Y21" s="451">
        <v>769114</v>
      </c>
    </row>
    <row r="22" spans="1:28" ht="78.75">
      <c r="N22" s="384" t="s">
        <v>378</v>
      </c>
      <c r="O22" s="383">
        <v>1</v>
      </c>
      <c r="P22" s="382">
        <v>2</v>
      </c>
      <c r="Q22" s="376">
        <v>102</v>
      </c>
      <c r="R22" s="381" t="s">
        <v>379</v>
      </c>
      <c r="S22" s="380" t="s">
        <v>14</v>
      </c>
      <c r="T22" s="263"/>
      <c r="U22" s="262"/>
      <c r="V22" s="450">
        <v>77545</v>
      </c>
      <c r="W22" s="453"/>
      <c r="X22" s="454">
        <v>0</v>
      </c>
      <c r="Y22" s="450">
        <v>0</v>
      </c>
    </row>
    <row r="23" spans="1:28" ht="94.5">
      <c r="N23" s="379" t="s">
        <v>152</v>
      </c>
      <c r="O23" s="378">
        <v>1</v>
      </c>
      <c r="P23" s="377">
        <v>2</v>
      </c>
      <c r="Q23" s="376">
        <v>102</v>
      </c>
      <c r="R23" s="375" t="s">
        <v>379</v>
      </c>
      <c r="S23" s="374">
        <v>100</v>
      </c>
      <c r="T23" s="263"/>
      <c r="U23" s="262"/>
      <c r="V23" s="451">
        <v>77545</v>
      </c>
      <c r="W23" s="453"/>
      <c r="X23" s="452">
        <v>0</v>
      </c>
      <c r="Y23" s="451">
        <v>0</v>
      </c>
    </row>
    <row r="24" spans="1:28" ht="31.5">
      <c r="N24" s="379" t="s">
        <v>153</v>
      </c>
      <c r="O24" s="378">
        <v>1</v>
      </c>
      <c r="P24" s="377">
        <v>2</v>
      </c>
      <c r="Q24" s="376">
        <v>102</v>
      </c>
      <c r="R24" s="375" t="s">
        <v>379</v>
      </c>
      <c r="S24" s="374">
        <v>120</v>
      </c>
      <c r="T24" s="263"/>
      <c r="U24" s="262"/>
      <c r="V24" s="451">
        <v>77545</v>
      </c>
      <c r="W24" s="453"/>
      <c r="X24" s="452">
        <v>0</v>
      </c>
      <c r="Y24" s="451">
        <v>0</v>
      </c>
    </row>
    <row r="25" spans="1:28" ht="94.5">
      <c r="N25" s="274" t="s">
        <v>154</v>
      </c>
      <c r="O25" s="273">
        <v>1</v>
      </c>
      <c r="P25" s="272">
        <v>4</v>
      </c>
      <c r="Q25" s="266">
        <v>104</v>
      </c>
      <c r="R25" s="271" t="s">
        <v>14</v>
      </c>
      <c r="S25" s="270" t="s">
        <v>14</v>
      </c>
      <c r="T25" s="263">
        <v>0</v>
      </c>
      <c r="U25" s="262"/>
      <c r="V25" s="450">
        <v>2550326.7200000002</v>
      </c>
      <c r="W25" s="453"/>
      <c r="X25" s="454">
        <v>2414165</v>
      </c>
      <c r="Y25" s="450">
        <v>2178353</v>
      </c>
    </row>
    <row r="26" spans="1:28" ht="31.5">
      <c r="N26" s="274" t="s">
        <v>147</v>
      </c>
      <c r="O26" s="273">
        <v>1</v>
      </c>
      <c r="P26" s="272">
        <v>4</v>
      </c>
      <c r="Q26" s="266">
        <v>104</v>
      </c>
      <c r="R26" s="271" t="s">
        <v>148</v>
      </c>
      <c r="S26" s="270" t="s">
        <v>14</v>
      </c>
      <c r="T26" s="263" t="s">
        <v>149</v>
      </c>
      <c r="U26" s="262"/>
      <c r="V26" s="450">
        <v>2550326.7200000002</v>
      </c>
      <c r="W26" s="453"/>
      <c r="X26" s="454">
        <v>2414165</v>
      </c>
      <c r="Y26" s="450">
        <v>2178353</v>
      </c>
    </row>
    <row r="27" spans="1:28" ht="31.5">
      <c r="N27" s="274" t="s">
        <v>155</v>
      </c>
      <c r="O27" s="273">
        <v>1</v>
      </c>
      <c r="P27" s="272">
        <v>4</v>
      </c>
      <c r="Q27" s="266">
        <v>104</v>
      </c>
      <c r="R27" s="271" t="s">
        <v>156</v>
      </c>
      <c r="S27" s="270" t="s">
        <v>14</v>
      </c>
      <c r="T27" s="263" t="s">
        <v>149</v>
      </c>
      <c r="U27" s="262"/>
      <c r="V27" s="450">
        <v>1942684.89</v>
      </c>
      <c r="W27" s="453"/>
      <c r="X27" s="454">
        <v>1947808</v>
      </c>
      <c r="Y27" s="450">
        <v>1902808</v>
      </c>
    </row>
    <row r="28" spans="1:28" ht="94.5">
      <c r="N28" s="269" t="s">
        <v>152</v>
      </c>
      <c r="O28" s="268">
        <v>1</v>
      </c>
      <c r="P28" s="267">
        <v>4</v>
      </c>
      <c r="Q28" s="266">
        <v>104</v>
      </c>
      <c r="R28" s="265" t="s">
        <v>156</v>
      </c>
      <c r="S28" s="264">
        <v>100</v>
      </c>
      <c r="T28" s="263" t="s">
        <v>149</v>
      </c>
      <c r="U28" s="262"/>
      <c r="V28" s="451">
        <v>1262019.46</v>
      </c>
      <c r="W28" s="453"/>
      <c r="X28" s="452">
        <v>1265500</v>
      </c>
      <c r="Y28" s="451">
        <v>1265500</v>
      </c>
    </row>
    <row r="29" spans="1:28" ht="31.5">
      <c r="N29" s="269" t="s">
        <v>153</v>
      </c>
      <c r="O29" s="268">
        <v>1</v>
      </c>
      <c r="P29" s="267">
        <v>4</v>
      </c>
      <c r="Q29" s="266">
        <v>104</v>
      </c>
      <c r="R29" s="265" t="s">
        <v>156</v>
      </c>
      <c r="S29" s="264">
        <v>120</v>
      </c>
      <c r="T29" s="263" t="s">
        <v>149</v>
      </c>
      <c r="U29" s="262"/>
      <c r="V29" s="451">
        <v>1262019.46</v>
      </c>
      <c r="W29" s="453"/>
      <c r="X29" s="452">
        <v>1265500</v>
      </c>
      <c r="Y29" s="451">
        <v>1265500</v>
      </c>
    </row>
    <row r="30" spans="1:28" ht="47.25">
      <c r="N30" s="269" t="s">
        <v>157</v>
      </c>
      <c r="O30" s="268">
        <v>1</v>
      </c>
      <c r="P30" s="267">
        <v>4</v>
      </c>
      <c r="Q30" s="266">
        <v>104</v>
      </c>
      <c r="R30" s="265" t="s">
        <v>156</v>
      </c>
      <c r="S30" s="264">
        <v>200</v>
      </c>
      <c r="T30" s="263" t="s">
        <v>149</v>
      </c>
      <c r="U30" s="262"/>
      <c r="V30" s="451">
        <v>664275.51</v>
      </c>
      <c r="W30" s="453"/>
      <c r="X30" s="452">
        <v>671008</v>
      </c>
      <c r="Y30" s="451">
        <v>626008</v>
      </c>
    </row>
    <row r="31" spans="1:28" ht="47.25">
      <c r="N31" s="269" t="s">
        <v>158</v>
      </c>
      <c r="O31" s="268">
        <v>1</v>
      </c>
      <c r="P31" s="267">
        <v>4</v>
      </c>
      <c r="Q31" s="266">
        <v>104</v>
      </c>
      <c r="R31" s="265" t="s">
        <v>156</v>
      </c>
      <c r="S31" s="264">
        <v>240</v>
      </c>
      <c r="T31" s="263" t="s">
        <v>149</v>
      </c>
      <c r="U31" s="262"/>
      <c r="V31" s="451">
        <v>664275.51</v>
      </c>
      <c r="W31" s="453"/>
      <c r="X31" s="452">
        <v>671008</v>
      </c>
      <c r="Y31" s="451">
        <v>626008</v>
      </c>
    </row>
    <row r="32" spans="1:28" ht="15.75">
      <c r="N32" s="269" t="s">
        <v>159</v>
      </c>
      <c r="O32" s="268">
        <v>1</v>
      </c>
      <c r="P32" s="267">
        <v>4</v>
      </c>
      <c r="Q32" s="266">
        <v>104</v>
      </c>
      <c r="R32" s="265" t="s">
        <v>156</v>
      </c>
      <c r="S32" s="264">
        <v>800</v>
      </c>
      <c r="T32" s="263" t="s">
        <v>149</v>
      </c>
      <c r="U32" s="262"/>
      <c r="V32" s="451">
        <v>16389.919999999998</v>
      </c>
      <c r="W32" s="453"/>
      <c r="X32" s="452">
        <v>11300</v>
      </c>
      <c r="Y32" s="451">
        <v>11300</v>
      </c>
    </row>
    <row r="33" spans="14:25" ht="15.75">
      <c r="N33" s="269" t="s">
        <v>160</v>
      </c>
      <c r="O33" s="268">
        <v>1</v>
      </c>
      <c r="P33" s="267">
        <v>4</v>
      </c>
      <c r="Q33" s="266">
        <v>104</v>
      </c>
      <c r="R33" s="265" t="s">
        <v>156</v>
      </c>
      <c r="S33" s="264">
        <v>850</v>
      </c>
      <c r="T33" s="263" t="s">
        <v>149</v>
      </c>
      <c r="U33" s="262"/>
      <c r="V33" s="451">
        <v>16389.919999999998</v>
      </c>
      <c r="W33" s="453"/>
      <c r="X33" s="452">
        <v>11300</v>
      </c>
      <c r="Y33" s="451">
        <v>11300</v>
      </c>
    </row>
    <row r="34" spans="14:25" ht="94.5">
      <c r="N34" s="274" t="s">
        <v>161</v>
      </c>
      <c r="O34" s="273">
        <v>1</v>
      </c>
      <c r="P34" s="272">
        <v>4</v>
      </c>
      <c r="Q34" s="266">
        <v>104</v>
      </c>
      <c r="R34" s="271" t="s">
        <v>162</v>
      </c>
      <c r="S34" s="270" t="s">
        <v>14</v>
      </c>
      <c r="T34" s="263" t="s">
        <v>149</v>
      </c>
      <c r="U34" s="262"/>
      <c r="V34" s="450">
        <v>33864.6</v>
      </c>
      <c r="W34" s="453"/>
      <c r="X34" s="454">
        <v>31557</v>
      </c>
      <c r="Y34" s="450">
        <v>33671</v>
      </c>
    </row>
    <row r="35" spans="14:25" ht="47.25">
      <c r="N35" s="269" t="s">
        <v>157</v>
      </c>
      <c r="O35" s="268">
        <v>1</v>
      </c>
      <c r="P35" s="267">
        <v>4</v>
      </c>
      <c r="Q35" s="266">
        <v>104</v>
      </c>
      <c r="R35" s="265" t="s">
        <v>162</v>
      </c>
      <c r="S35" s="264">
        <v>200</v>
      </c>
      <c r="T35" s="263" t="s">
        <v>149</v>
      </c>
      <c r="U35" s="262"/>
      <c r="V35" s="451">
        <v>33864.6</v>
      </c>
      <c r="W35" s="453"/>
      <c r="X35" s="452">
        <v>31557</v>
      </c>
      <c r="Y35" s="451">
        <v>33671</v>
      </c>
    </row>
    <row r="36" spans="14:25" ht="47.25">
      <c r="N36" s="269" t="s">
        <v>158</v>
      </c>
      <c r="O36" s="268">
        <v>1</v>
      </c>
      <c r="P36" s="267">
        <v>4</v>
      </c>
      <c r="Q36" s="266">
        <v>104</v>
      </c>
      <c r="R36" s="265" t="s">
        <v>162</v>
      </c>
      <c r="S36" s="264">
        <v>240</v>
      </c>
      <c r="T36" s="263" t="s">
        <v>149</v>
      </c>
      <c r="U36" s="262"/>
      <c r="V36" s="451">
        <v>33864.6</v>
      </c>
      <c r="W36" s="453"/>
      <c r="X36" s="452">
        <v>31557</v>
      </c>
      <c r="Y36" s="451">
        <v>33671</v>
      </c>
    </row>
    <row r="37" spans="14:25" ht="78.75">
      <c r="N37" s="274" t="s">
        <v>163</v>
      </c>
      <c r="O37" s="273">
        <v>1</v>
      </c>
      <c r="P37" s="272">
        <v>4</v>
      </c>
      <c r="Q37" s="266">
        <v>104</v>
      </c>
      <c r="R37" s="271" t="s">
        <v>164</v>
      </c>
      <c r="S37" s="270" t="s">
        <v>14</v>
      </c>
      <c r="T37" s="263" t="s">
        <v>149</v>
      </c>
      <c r="U37" s="262"/>
      <c r="V37" s="450">
        <v>6672</v>
      </c>
      <c r="W37" s="453"/>
      <c r="X37" s="454">
        <v>0</v>
      </c>
      <c r="Y37" s="450">
        <v>0</v>
      </c>
    </row>
    <row r="38" spans="14:25" ht="15.75">
      <c r="N38" s="269" t="s">
        <v>165</v>
      </c>
      <c r="O38" s="268">
        <v>1</v>
      </c>
      <c r="P38" s="267">
        <v>4</v>
      </c>
      <c r="Q38" s="266">
        <v>104</v>
      </c>
      <c r="R38" s="265" t="s">
        <v>164</v>
      </c>
      <c r="S38" s="264">
        <v>500</v>
      </c>
      <c r="T38" s="263" t="s">
        <v>149</v>
      </c>
      <c r="U38" s="262"/>
      <c r="V38" s="451">
        <v>6672</v>
      </c>
      <c r="W38" s="453"/>
      <c r="X38" s="452">
        <v>0</v>
      </c>
      <c r="Y38" s="451">
        <v>0</v>
      </c>
    </row>
    <row r="39" spans="14:25" ht="15.75">
      <c r="N39" s="269" t="s">
        <v>166</v>
      </c>
      <c r="O39" s="268">
        <v>1</v>
      </c>
      <c r="P39" s="267">
        <v>4</v>
      </c>
      <c r="Q39" s="266">
        <v>104</v>
      </c>
      <c r="R39" s="265" t="s">
        <v>164</v>
      </c>
      <c r="S39" s="264">
        <v>540</v>
      </c>
      <c r="T39" s="263" t="s">
        <v>149</v>
      </c>
      <c r="U39" s="262"/>
      <c r="V39" s="451">
        <v>6672</v>
      </c>
      <c r="W39" s="453"/>
      <c r="X39" s="452">
        <v>0</v>
      </c>
      <c r="Y39" s="451">
        <v>0</v>
      </c>
    </row>
    <row r="40" spans="14:25" ht="31.5">
      <c r="N40" s="274" t="s">
        <v>167</v>
      </c>
      <c r="O40" s="273">
        <v>1</v>
      </c>
      <c r="P40" s="272">
        <v>4</v>
      </c>
      <c r="Q40" s="266">
        <v>104</v>
      </c>
      <c r="R40" s="271" t="s">
        <v>168</v>
      </c>
      <c r="S40" s="270" t="s">
        <v>14</v>
      </c>
      <c r="T40" s="263" t="s">
        <v>149</v>
      </c>
      <c r="U40" s="262"/>
      <c r="V40" s="450">
        <v>427078.2</v>
      </c>
      <c r="W40" s="453"/>
      <c r="X40" s="454">
        <v>434700</v>
      </c>
      <c r="Y40" s="450">
        <v>241774</v>
      </c>
    </row>
    <row r="41" spans="14:25" ht="47.25">
      <c r="N41" s="269" t="s">
        <v>157</v>
      </c>
      <c r="O41" s="268">
        <v>1</v>
      </c>
      <c r="P41" s="267">
        <v>4</v>
      </c>
      <c r="Q41" s="266">
        <v>104</v>
      </c>
      <c r="R41" s="265" t="s">
        <v>168</v>
      </c>
      <c r="S41" s="264">
        <v>200</v>
      </c>
      <c r="T41" s="263" t="s">
        <v>149</v>
      </c>
      <c r="U41" s="262"/>
      <c r="V41" s="451">
        <v>427078.2</v>
      </c>
      <c r="W41" s="453"/>
      <c r="X41" s="452">
        <v>434700</v>
      </c>
      <c r="Y41" s="451">
        <v>241774</v>
      </c>
    </row>
    <row r="42" spans="14:25" ht="47.25">
      <c r="N42" s="269" t="s">
        <v>158</v>
      </c>
      <c r="O42" s="268">
        <v>1</v>
      </c>
      <c r="P42" s="267">
        <v>4</v>
      </c>
      <c r="Q42" s="266">
        <v>104</v>
      </c>
      <c r="R42" s="265" t="s">
        <v>168</v>
      </c>
      <c r="S42" s="264">
        <v>240</v>
      </c>
      <c r="T42" s="263" t="s">
        <v>149</v>
      </c>
      <c r="U42" s="262"/>
      <c r="V42" s="451">
        <v>427078.2</v>
      </c>
      <c r="W42" s="453"/>
      <c r="X42" s="452">
        <v>434700</v>
      </c>
      <c r="Y42" s="451">
        <v>241774</v>
      </c>
    </row>
    <row r="43" spans="14:25" ht="78.75">
      <c r="N43" s="274" t="s">
        <v>358</v>
      </c>
      <c r="O43" s="273">
        <v>1</v>
      </c>
      <c r="P43" s="272">
        <v>4</v>
      </c>
      <c r="Q43" s="266">
        <v>104</v>
      </c>
      <c r="R43" s="271" t="s">
        <v>359</v>
      </c>
      <c r="S43" s="270" t="s">
        <v>14</v>
      </c>
      <c r="T43" s="263" t="s">
        <v>149</v>
      </c>
      <c r="U43" s="262"/>
      <c r="V43" s="450">
        <v>100</v>
      </c>
      <c r="W43" s="453"/>
      <c r="X43" s="454">
        <v>100</v>
      </c>
      <c r="Y43" s="450">
        <v>100</v>
      </c>
    </row>
    <row r="44" spans="14:25" ht="47.25">
      <c r="N44" s="269" t="s">
        <v>157</v>
      </c>
      <c r="O44" s="268">
        <v>1</v>
      </c>
      <c r="P44" s="267">
        <v>4</v>
      </c>
      <c r="Q44" s="266">
        <v>104</v>
      </c>
      <c r="R44" s="265" t="s">
        <v>359</v>
      </c>
      <c r="S44" s="264">
        <v>200</v>
      </c>
      <c r="T44" s="263" t="s">
        <v>149</v>
      </c>
      <c r="U44" s="262"/>
      <c r="V44" s="451">
        <v>100</v>
      </c>
      <c r="W44" s="453"/>
      <c r="X44" s="452">
        <v>100</v>
      </c>
      <c r="Y44" s="451">
        <v>100</v>
      </c>
    </row>
    <row r="45" spans="14:25" ht="47.25">
      <c r="N45" s="269" t="s">
        <v>158</v>
      </c>
      <c r="O45" s="268">
        <v>1</v>
      </c>
      <c r="P45" s="267">
        <v>4</v>
      </c>
      <c r="Q45" s="266">
        <v>104</v>
      </c>
      <c r="R45" s="265" t="s">
        <v>359</v>
      </c>
      <c r="S45" s="264">
        <v>240</v>
      </c>
      <c r="T45" s="263" t="s">
        <v>149</v>
      </c>
      <c r="U45" s="262"/>
      <c r="V45" s="451">
        <v>100</v>
      </c>
      <c r="W45" s="453"/>
      <c r="X45" s="452">
        <v>100</v>
      </c>
      <c r="Y45" s="451">
        <v>100</v>
      </c>
    </row>
    <row r="46" spans="14:25" ht="78.75">
      <c r="N46" s="373" t="s">
        <v>378</v>
      </c>
      <c r="O46" s="372">
        <v>1</v>
      </c>
      <c r="P46" s="371">
        <v>4</v>
      </c>
      <c r="Q46" s="365">
        <v>104</v>
      </c>
      <c r="R46" s="370" t="s">
        <v>379</v>
      </c>
      <c r="S46" s="369" t="s">
        <v>14</v>
      </c>
      <c r="T46" s="263"/>
      <c r="U46" s="262"/>
      <c r="V46" s="450">
        <v>139927.03</v>
      </c>
      <c r="W46" s="453"/>
      <c r="X46" s="454">
        <v>0</v>
      </c>
      <c r="Y46" s="450">
        <v>0</v>
      </c>
    </row>
    <row r="47" spans="14:25" ht="94.5">
      <c r="N47" s="368" t="s">
        <v>152</v>
      </c>
      <c r="O47" s="367">
        <v>1</v>
      </c>
      <c r="P47" s="366">
        <v>4</v>
      </c>
      <c r="Q47" s="365">
        <v>104</v>
      </c>
      <c r="R47" s="364" t="s">
        <v>379</v>
      </c>
      <c r="S47" s="363">
        <v>100</v>
      </c>
      <c r="T47" s="263"/>
      <c r="U47" s="262"/>
      <c r="V47" s="451">
        <v>139927.03</v>
      </c>
      <c r="W47" s="453"/>
      <c r="X47" s="452">
        <v>0</v>
      </c>
      <c r="Y47" s="451">
        <v>0</v>
      </c>
    </row>
    <row r="48" spans="14:25" ht="31.5">
      <c r="N48" s="368" t="s">
        <v>153</v>
      </c>
      <c r="O48" s="367">
        <v>1</v>
      </c>
      <c r="P48" s="366">
        <v>4</v>
      </c>
      <c r="Q48" s="365">
        <v>104</v>
      </c>
      <c r="R48" s="364" t="s">
        <v>379</v>
      </c>
      <c r="S48" s="363">
        <v>120</v>
      </c>
      <c r="T48" s="263"/>
      <c r="U48" s="262"/>
      <c r="V48" s="451">
        <v>139927.03</v>
      </c>
      <c r="W48" s="453"/>
      <c r="X48" s="452">
        <v>0</v>
      </c>
      <c r="Y48" s="451">
        <v>0</v>
      </c>
    </row>
    <row r="49" spans="14:25" ht="63">
      <c r="N49" s="274" t="s">
        <v>169</v>
      </c>
      <c r="O49" s="273">
        <v>1</v>
      </c>
      <c r="P49" s="272">
        <v>6</v>
      </c>
      <c r="Q49" s="266">
        <v>106</v>
      </c>
      <c r="R49" s="271" t="s">
        <v>14</v>
      </c>
      <c r="S49" s="270" t="s">
        <v>14</v>
      </c>
      <c r="T49" s="263">
        <v>0</v>
      </c>
      <c r="U49" s="262"/>
      <c r="V49" s="450">
        <v>18200</v>
      </c>
      <c r="W49" s="453"/>
      <c r="X49" s="454">
        <v>0</v>
      </c>
      <c r="Y49" s="450">
        <v>0</v>
      </c>
    </row>
    <row r="50" spans="14:25" ht="31.5">
      <c r="N50" s="274" t="s">
        <v>147</v>
      </c>
      <c r="O50" s="273">
        <v>1</v>
      </c>
      <c r="P50" s="272">
        <v>6</v>
      </c>
      <c r="Q50" s="266">
        <v>106</v>
      </c>
      <c r="R50" s="271" t="s">
        <v>148</v>
      </c>
      <c r="S50" s="270" t="s">
        <v>14</v>
      </c>
      <c r="T50" s="263" t="s">
        <v>149</v>
      </c>
      <c r="U50" s="262"/>
      <c r="V50" s="450">
        <v>18200</v>
      </c>
      <c r="W50" s="453"/>
      <c r="X50" s="454">
        <v>0</v>
      </c>
      <c r="Y50" s="450">
        <v>0</v>
      </c>
    </row>
    <row r="51" spans="14:25" ht="47.25">
      <c r="N51" s="274" t="s">
        <v>170</v>
      </c>
      <c r="O51" s="273">
        <v>1</v>
      </c>
      <c r="P51" s="272">
        <v>6</v>
      </c>
      <c r="Q51" s="266">
        <v>106</v>
      </c>
      <c r="R51" s="271" t="s">
        <v>171</v>
      </c>
      <c r="S51" s="270" t="s">
        <v>14</v>
      </c>
      <c r="T51" s="263" t="s">
        <v>149</v>
      </c>
      <c r="U51" s="262"/>
      <c r="V51" s="450">
        <v>18200</v>
      </c>
      <c r="W51" s="453"/>
      <c r="X51" s="454">
        <v>0</v>
      </c>
      <c r="Y51" s="450">
        <v>0</v>
      </c>
    </row>
    <row r="52" spans="14:25" ht="15.75">
      <c r="N52" s="269" t="s">
        <v>165</v>
      </c>
      <c r="O52" s="268">
        <v>1</v>
      </c>
      <c r="P52" s="267">
        <v>6</v>
      </c>
      <c r="Q52" s="266">
        <v>106</v>
      </c>
      <c r="R52" s="265" t="s">
        <v>171</v>
      </c>
      <c r="S52" s="264">
        <v>500</v>
      </c>
      <c r="T52" s="263" t="s">
        <v>149</v>
      </c>
      <c r="U52" s="262"/>
      <c r="V52" s="451">
        <v>18200</v>
      </c>
      <c r="W52" s="453"/>
      <c r="X52" s="452">
        <v>0</v>
      </c>
      <c r="Y52" s="451">
        <v>0</v>
      </c>
    </row>
    <row r="53" spans="14:25" ht="15.75">
      <c r="N53" s="269" t="s">
        <v>166</v>
      </c>
      <c r="O53" s="268">
        <v>1</v>
      </c>
      <c r="P53" s="267">
        <v>6</v>
      </c>
      <c r="Q53" s="266">
        <v>106</v>
      </c>
      <c r="R53" s="265" t="s">
        <v>171</v>
      </c>
      <c r="S53" s="264">
        <v>540</v>
      </c>
      <c r="T53" s="263" t="s">
        <v>149</v>
      </c>
      <c r="U53" s="262"/>
      <c r="V53" s="451">
        <v>18200</v>
      </c>
      <c r="W53" s="453"/>
      <c r="X53" s="452">
        <v>0</v>
      </c>
      <c r="Y53" s="451">
        <v>0</v>
      </c>
    </row>
    <row r="54" spans="14:25" ht="15.75">
      <c r="N54" s="274" t="s">
        <v>172</v>
      </c>
      <c r="O54" s="273">
        <v>1</v>
      </c>
      <c r="P54" s="272">
        <v>13</v>
      </c>
      <c r="Q54" s="266">
        <v>113</v>
      </c>
      <c r="R54" s="271" t="s">
        <v>14</v>
      </c>
      <c r="S54" s="270" t="s">
        <v>14</v>
      </c>
      <c r="T54" s="263">
        <v>0</v>
      </c>
      <c r="U54" s="262"/>
      <c r="V54" s="450">
        <v>14400</v>
      </c>
      <c r="W54" s="453"/>
      <c r="X54" s="454">
        <v>568321</v>
      </c>
      <c r="Y54" s="450">
        <v>12114</v>
      </c>
    </row>
    <row r="55" spans="14:25" ht="31.5">
      <c r="N55" s="274" t="s">
        <v>147</v>
      </c>
      <c r="O55" s="273">
        <v>1</v>
      </c>
      <c r="P55" s="272">
        <v>13</v>
      </c>
      <c r="Q55" s="266">
        <v>113</v>
      </c>
      <c r="R55" s="271" t="s">
        <v>148</v>
      </c>
      <c r="S55" s="270" t="s">
        <v>14</v>
      </c>
      <c r="T55" s="263" t="s">
        <v>149</v>
      </c>
      <c r="U55" s="262"/>
      <c r="V55" s="450">
        <v>14400</v>
      </c>
      <c r="W55" s="453"/>
      <c r="X55" s="454">
        <v>568321</v>
      </c>
      <c r="Y55" s="450">
        <v>12114</v>
      </c>
    </row>
    <row r="56" spans="14:25" ht="31.5">
      <c r="N56" s="274" t="s">
        <v>173</v>
      </c>
      <c r="O56" s="273">
        <v>1</v>
      </c>
      <c r="P56" s="272">
        <v>13</v>
      </c>
      <c r="Q56" s="266">
        <v>113</v>
      </c>
      <c r="R56" s="271" t="s">
        <v>174</v>
      </c>
      <c r="S56" s="270" t="s">
        <v>14</v>
      </c>
      <c r="T56" s="263" t="s">
        <v>149</v>
      </c>
      <c r="U56" s="262"/>
      <c r="V56" s="450">
        <v>14400</v>
      </c>
      <c r="W56" s="453"/>
      <c r="X56" s="454">
        <v>568321</v>
      </c>
      <c r="Y56" s="450">
        <v>12114</v>
      </c>
    </row>
    <row r="57" spans="14:25" ht="47.25">
      <c r="N57" s="269" t="s">
        <v>157</v>
      </c>
      <c r="O57" s="268">
        <v>1</v>
      </c>
      <c r="P57" s="267">
        <v>13</v>
      </c>
      <c r="Q57" s="266">
        <v>113</v>
      </c>
      <c r="R57" s="265" t="s">
        <v>174</v>
      </c>
      <c r="S57" s="264">
        <v>200</v>
      </c>
      <c r="T57" s="263" t="s">
        <v>149</v>
      </c>
      <c r="U57" s="262"/>
      <c r="V57" s="451">
        <v>9400</v>
      </c>
      <c r="W57" s="453"/>
      <c r="X57" s="452">
        <v>568321</v>
      </c>
      <c r="Y57" s="451">
        <v>12114</v>
      </c>
    </row>
    <row r="58" spans="14:25" ht="47.25">
      <c r="N58" s="269" t="s">
        <v>158</v>
      </c>
      <c r="O58" s="268">
        <v>1</v>
      </c>
      <c r="P58" s="267">
        <v>13</v>
      </c>
      <c r="Q58" s="266">
        <v>113</v>
      </c>
      <c r="R58" s="265" t="s">
        <v>174</v>
      </c>
      <c r="S58" s="264">
        <v>240</v>
      </c>
      <c r="T58" s="263" t="s">
        <v>149</v>
      </c>
      <c r="U58" s="262"/>
      <c r="V58" s="451">
        <v>9400</v>
      </c>
      <c r="W58" s="453"/>
      <c r="X58" s="452">
        <v>568321</v>
      </c>
      <c r="Y58" s="451">
        <v>12114</v>
      </c>
    </row>
    <row r="59" spans="14:25" ht="15.75">
      <c r="N59" s="269" t="s">
        <v>159</v>
      </c>
      <c r="O59" s="268">
        <v>1</v>
      </c>
      <c r="P59" s="267">
        <v>13</v>
      </c>
      <c r="Q59" s="266">
        <v>113</v>
      </c>
      <c r="R59" s="265" t="s">
        <v>174</v>
      </c>
      <c r="S59" s="264">
        <v>800</v>
      </c>
      <c r="T59" s="263" t="s">
        <v>149</v>
      </c>
      <c r="U59" s="262"/>
      <c r="V59" s="451">
        <v>5000</v>
      </c>
      <c r="W59" s="453"/>
      <c r="X59" s="452">
        <v>0</v>
      </c>
      <c r="Y59" s="451">
        <v>0</v>
      </c>
    </row>
    <row r="60" spans="14:25" ht="15.75">
      <c r="N60" s="269" t="s">
        <v>160</v>
      </c>
      <c r="O60" s="268">
        <v>1</v>
      </c>
      <c r="P60" s="267">
        <v>13</v>
      </c>
      <c r="Q60" s="266">
        <v>113</v>
      </c>
      <c r="R60" s="265" t="s">
        <v>174</v>
      </c>
      <c r="S60" s="264">
        <v>850</v>
      </c>
      <c r="T60" s="263" t="s">
        <v>149</v>
      </c>
      <c r="U60" s="262"/>
      <c r="V60" s="451">
        <v>5000</v>
      </c>
      <c r="W60" s="453"/>
      <c r="X60" s="452">
        <v>0</v>
      </c>
      <c r="Y60" s="451">
        <v>0</v>
      </c>
    </row>
    <row r="61" spans="14:25" ht="15.75">
      <c r="N61" s="274" t="s">
        <v>175</v>
      </c>
      <c r="O61" s="273">
        <v>2</v>
      </c>
      <c r="P61" s="272">
        <v>0</v>
      </c>
      <c r="Q61" s="266">
        <v>203</v>
      </c>
      <c r="R61" s="271" t="s">
        <v>14</v>
      </c>
      <c r="S61" s="270" t="s">
        <v>14</v>
      </c>
      <c r="T61" s="263">
        <v>0</v>
      </c>
      <c r="U61" s="262"/>
      <c r="V61" s="450">
        <v>121321.4</v>
      </c>
      <c r="W61" s="453"/>
      <c r="X61" s="454">
        <v>117657</v>
      </c>
      <c r="Y61" s="450">
        <v>121815</v>
      </c>
    </row>
    <row r="62" spans="14:25" ht="31.5">
      <c r="N62" s="274" t="s">
        <v>176</v>
      </c>
      <c r="O62" s="273">
        <v>2</v>
      </c>
      <c r="P62" s="272">
        <v>3</v>
      </c>
      <c r="Q62" s="266">
        <v>203</v>
      </c>
      <c r="R62" s="271" t="s">
        <v>14</v>
      </c>
      <c r="S62" s="270" t="s">
        <v>14</v>
      </c>
      <c r="T62" s="263">
        <v>0</v>
      </c>
      <c r="U62" s="262"/>
      <c r="V62" s="450">
        <v>121321.4</v>
      </c>
      <c r="W62" s="453"/>
      <c r="X62" s="454">
        <v>117657</v>
      </c>
      <c r="Y62" s="450">
        <v>121815</v>
      </c>
    </row>
    <row r="63" spans="14:25" ht="31.5">
      <c r="N63" s="274" t="s">
        <v>147</v>
      </c>
      <c r="O63" s="273">
        <v>2</v>
      </c>
      <c r="P63" s="272">
        <v>3</v>
      </c>
      <c r="Q63" s="266">
        <v>203</v>
      </c>
      <c r="R63" s="271" t="s">
        <v>148</v>
      </c>
      <c r="S63" s="270" t="s">
        <v>14</v>
      </c>
      <c r="T63" s="263" t="s">
        <v>149</v>
      </c>
      <c r="U63" s="262"/>
      <c r="V63" s="450">
        <v>121321.4</v>
      </c>
      <c r="W63" s="453"/>
      <c r="X63" s="454">
        <v>117657</v>
      </c>
      <c r="Y63" s="450">
        <v>121815</v>
      </c>
    </row>
    <row r="64" spans="14:25" ht="47.25">
      <c r="N64" s="274" t="s">
        <v>177</v>
      </c>
      <c r="O64" s="273">
        <v>2</v>
      </c>
      <c r="P64" s="272">
        <v>3</v>
      </c>
      <c r="Q64" s="266">
        <v>203</v>
      </c>
      <c r="R64" s="271" t="s">
        <v>178</v>
      </c>
      <c r="S64" s="270" t="s">
        <v>14</v>
      </c>
      <c r="T64" s="263" t="s">
        <v>149</v>
      </c>
      <c r="U64" s="262"/>
      <c r="V64" s="450">
        <v>121321.4</v>
      </c>
      <c r="W64" s="453"/>
      <c r="X64" s="454">
        <v>117657</v>
      </c>
      <c r="Y64" s="450">
        <v>121815</v>
      </c>
    </row>
    <row r="65" spans="14:25" ht="94.5">
      <c r="N65" s="269" t="s">
        <v>152</v>
      </c>
      <c r="O65" s="268">
        <v>2</v>
      </c>
      <c r="P65" s="267">
        <v>3</v>
      </c>
      <c r="Q65" s="266">
        <v>203</v>
      </c>
      <c r="R65" s="265" t="s">
        <v>178</v>
      </c>
      <c r="S65" s="264">
        <v>100</v>
      </c>
      <c r="T65" s="263" t="s">
        <v>149</v>
      </c>
      <c r="U65" s="262"/>
      <c r="V65" s="451">
        <v>113890.4</v>
      </c>
      <c r="W65" s="453"/>
      <c r="X65" s="452">
        <v>113824</v>
      </c>
      <c r="Y65" s="451">
        <v>121780</v>
      </c>
    </row>
    <row r="66" spans="14:25" ht="31.5">
      <c r="N66" s="269" t="s">
        <v>153</v>
      </c>
      <c r="O66" s="268">
        <v>2</v>
      </c>
      <c r="P66" s="267">
        <v>3</v>
      </c>
      <c r="Q66" s="266">
        <v>203</v>
      </c>
      <c r="R66" s="265" t="s">
        <v>178</v>
      </c>
      <c r="S66" s="264">
        <v>120</v>
      </c>
      <c r="T66" s="263" t="s">
        <v>149</v>
      </c>
      <c r="U66" s="262"/>
      <c r="V66" s="451">
        <v>113890.4</v>
      </c>
      <c r="W66" s="453"/>
      <c r="X66" s="452">
        <v>113824</v>
      </c>
      <c r="Y66" s="451">
        <v>121780</v>
      </c>
    </row>
    <row r="67" spans="14:25" ht="47.25">
      <c r="N67" s="269" t="s">
        <v>157</v>
      </c>
      <c r="O67" s="268">
        <v>2</v>
      </c>
      <c r="P67" s="267">
        <v>3</v>
      </c>
      <c r="Q67" s="266">
        <v>203</v>
      </c>
      <c r="R67" s="265" t="s">
        <v>178</v>
      </c>
      <c r="S67" s="264">
        <v>200</v>
      </c>
      <c r="T67" s="263" t="s">
        <v>149</v>
      </c>
      <c r="U67" s="262"/>
      <c r="V67" s="451">
        <v>7431</v>
      </c>
      <c r="W67" s="453"/>
      <c r="X67" s="452">
        <v>3833</v>
      </c>
      <c r="Y67" s="451">
        <v>35</v>
      </c>
    </row>
    <row r="68" spans="14:25" ht="47.25">
      <c r="N68" s="269" t="s">
        <v>158</v>
      </c>
      <c r="O68" s="268">
        <v>2</v>
      </c>
      <c r="P68" s="267">
        <v>3</v>
      </c>
      <c r="Q68" s="266">
        <v>203</v>
      </c>
      <c r="R68" s="265" t="s">
        <v>178</v>
      </c>
      <c r="S68" s="264">
        <v>240</v>
      </c>
      <c r="T68" s="263" t="s">
        <v>149</v>
      </c>
      <c r="U68" s="262"/>
      <c r="V68" s="451">
        <v>7431</v>
      </c>
      <c r="W68" s="453"/>
      <c r="X68" s="452">
        <v>3833</v>
      </c>
      <c r="Y68" s="451">
        <v>35</v>
      </c>
    </row>
    <row r="69" spans="14:25" ht="47.25">
      <c r="N69" s="274" t="s">
        <v>179</v>
      </c>
      <c r="O69" s="273">
        <v>3</v>
      </c>
      <c r="P69" s="272">
        <v>0</v>
      </c>
      <c r="Q69" s="266">
        <v>314</v>
      </c>
      <c r="R69" s="271" t="s">
        <v>14</v>
      </c>
      <c r="S69" s="270" t="s">
        <v>14</v>
      </c>
      <c r="T69" s="263">
        <v>0</v>
      </c>
      <c r="U69" s="262"/>
      <c r="V69" s="450">
        <v>266266</v>
      </c>
      <c r="W69" s="453"/>
      <c r="X69" s="454">
        <v>222216</v>
      </c>
      <c r="Y69" s="450">
        <v>222216</v>
      </c>
    </row>
    <row r="70" spans="14:25" ht="15.75">
      <c r="N70" s="274" t="s">
        <v>180</v>
      </c>
      <c r="O70" s="273">
        <v>3</v>
      </c>
      <c r="P70" s="272">
        <v>9</v>
      </c>
      <c r="Q70" s="266">
        <v>309</v>
      </c>
      <c r="R70" s="271" t="s">
        <v>14</v>
      </c>
      <c r="S70" s="270" t="s">
        <v>14</v>
      </c>
      <c r="T70" s="263">
        <v>0</v>
      </c>
      <c r="U70" s="262"/>
      <c r="V70" s="450">
        <v>1000</v>
      </c>
      <c r="W70" s="453"/>
      <c r="X70" s="454">
        <v>3000</v>
      </c>
      <c r="Y70" s="450">
        <v>3000</v>
      </c>
    </row>
    <row r="71" spans="14:25" ht="31.5">
      <c r="N71" s="274" t="s">
        <v>147</v>
      </c>
      <c r="O71" s="273">
        <v>3</v>
      </c>
      <c r="P71" s="272">
        <v>9</v>
      </c>
      <c r="Q71" s="266">
        <v>309</v>
      </c>
      <c r="R71" s="271" t="s">
        <v>148</v>
      </c>
      <c r="S71" s="270" t="s">
        <v>14</v>
      </c>
      <c r="T71" s="263" t="s">
        <v>149</v>
      </c>
      <c r="U71" s="262"/>
      <c r="V71" s="450">
        <v>1000</v>
      </c>
      <c r="W71" s="453"/>
      <c r="X71" s="454">
        <v>3000</v>
      </c>
      <c r="Y71" s="450">
        <v>3000</v>
      </c>
    </row>
    <row r="72" spans="14:25" ht="47.25">
      <c r="N72" s="274" t="s">
        <v>181</v>
      </c>
      <c r="O72" s="273">
        <v>3</v>
      </c>
      <c r="P72" s="272">
        <v>9</v>
      </c>
      <c r="Q72" s="266">
        <v>309</v>
      </c>
      <c r="R72" s="271" t="s">
        <v>182</v>
      </c>
      <c r="S72" s="270" t="s">
        <v>14</v>
      </c>
      <c r="T72" s="263" t="s">
        <v>149</v>
      </c>
      <c r="U72" s="262"/>
      <c r="V72" s="450">
        <v>1000</v>
      </c>
      <c r="W72" s="453"/>
      <c r="X72" s="454">
        <v>3000</v>
      </c>
      <c r="Y72" s="450">
        <v>3000</v>
      </c>
    </row>
    <row r="73" spans="14:25" ht="47.25">
      <c r="N73" s="269" t="s">
        <v>157</v>
      </c>
      <c r="O73" s="268">
        <v>3</v>
      </c>
      <c r="P73" s="267">
        <v>9</v>
      </c>
      <c r="Q73" s="266">
        <v>309</v>
      </c>
      <c r="R73" s="265" t="s">
        <v>182</v>
      </c>
      <c r="S73" s="264">
        <v>200</v>
      </c>
      <c r="T73" s="263" t="s">
        <v>149</v>
      </c>
      <c r="U73" s="262"/>
      <c r="V73" s="451">
        <v>1000</v>
      </c>
      <c r="W73" s="453"/>
      <c r="X73" s="452">
        <v>3000</v>
      </c>
      <c r="Y73" s="451">
        <v>3000</v>
      </c>
    </row>
    <row r="74" spans="14:25" ht="47.25">
      <c r="N74" s="269" t="s">
        <v>158</v>
      </c>
      <c r="O74" s="268">
        <v>3</v>
      </c>
      <c r="P74" s="267">
        <v>9</v>
      </c>
      <c r="Q74" s="266">
        <v>309</v>
      </c>
      <c r="R74" s="265" t="s">
        <v>182</v>
      </c>
      <c r="S74" s="264">
        <v>240</v>
      </c>
      <c r="T74" s="263" t="s">
        <v>149</v>
      </c>
      <c r="U74" s="262"/>
      <c r="V74" s="451">
        <v>1000</v>
      </c>
      <c r="W74" s="453"/>
      <c r="X74" s="452">
        <v>3000</v>
      </c>
      <c r="Y74" s="451">
        <v>3000</v>
      </c>
    </row>
    <row r="75" spans="14:25" ht="63">
      <c r="N75" s="274" t="s">
        <v>183</v>
      </c>
      <c r="O75" s="273">
        <v>3</v>
      </c>
      <c r="P75" s="272">
        <v>10</v>
      </c>
      <c r="Q75" s="266">
        <v>310</v>
      </c>
      <c r="R75" s="271" t="s">
        <v>14</v>
      </c>
      <c r="S75" s="270" t="s">
        <v>14</v>
      </c>
      <c r="T75" s="263">
        <v>0</v>
      </c>
      <c r="U75" s="262"/>
      <c r="V75" s="450">
        <v>264266</v>
      </c>
      <c r="W75" s="453"/>
      <c r="X75" s="454">
        <v>216216</v>
      </c>
      <c r="Y75" s="450">
        <v>216216</v>
      </c>
    </row>
    <row r="76" spans="14:25" ht="78.75">
      <c r="N76" s="274" t="s">
        <v>184</v>
      </c>
      <c r="O76" s="273">
        <v>3</v>
      </c>
      <c r="P76" s="272">
        <v>10</v>
      </c>
      <c r="Q76" s="266">
        <v>310</v>
      </c>
      <c r="R76" s="271" t="s">
        <v>185</v>
      </c>
      <c r="S76" s="270" t="s">
        <v>14</v>
      </c>
      <c r="T76" s="263" t="s">
        <v>149</v>
      </c>
      <c r="U76" s="262"/>
      <c r="V76" s="450">
        <v>1000</v>
      </c>
      <c r="W76" s="453"/>
      <c r="X76" s="454">
        <v>0</v>
      </c>
      <c r="Y76" s="450">
        <v>0</v>
      </c>
    </row>
    <row r="77" spans="14:25" ht="94.5">
      <c r="N77" s="274" t="s">
        <v>186</v>
      </c>
      <c r="O77" s="273">
        <v>3</v>
      </c>
      <c r="P77" s="272">
        <v>10</v>
      </c>
      <c r="Q77" s="266">
        <v>310</v>
      </c>
      <c r="R77" s="271" t="s">
        <v>187</v>
      </c>
      <c r="S77" s="270" t="s">
        <v>14</v>
      </c>
      <c r="T77" s="263" t="s">
        <v>149</v>
      </c>
      <c r="U77" s="262"/>
      <c r="V77" s="450">
        <v>1000</v>
      </c>
      <c r="W77" s="453"/>
      <c r="X77" s="454">
        <v>0</v>
      </c>
      <c r="Y77" s="450">
        <v>0</v>
      </c>
    </row>
    <row r="78" spans="14:25" ht="47.25">
      <c r="N78" s="269" t="s">
        <v>157</v>
      </c>
      <c r="O78" s="268">
        <v>3</v>
      </c>
      <c r="P78" s="267">
        <v>10</v>
      </c>
      <c r="Q78" s="266">
        <v>310</v>
      </c>
      <c r="R78" s="265" t="s">
        <v>187</v>
      </c>
      <c r="S78" s="264">
        <v>200</v>
      </c>
      <c r="T78" s="263" t="s">
        <v>149</v>
      </c>
      <c r="U78" s="262"/>
      <c r="V78" s="451">
        <v>1000</v>
      </c>
      <c r="W78" s="453"/>
      <c r="X78" s="452">
        <v>0</v>
      </c>
      <c r="Y78" s="451">
        <v>0</v>
      </c>
    </row>
    <row r="79" spans="14:25" ht="47.25">
      <c r="N79" s="269" t="s">
        <v>158</v>
      </c>
      <c r="O79" s="268">
        <v>3</v>
      </c>
      <c r="P79" s="267">
        <v>10</v>
      </c>
      <c r="Q79" s="266">
        <v>310</v>
      </c>
      <c r="R79" s="265" t="s">
        <v>187</v>
      </c>
      <c r="S79" s="264">
        <v>240</v>
      </c>
      <c r="T79" s="263" t="s">
        <v>149</v>
      </c>
      <c r="U79" s="262"/>
      <c r="V79" s="451">
        <v>1000</v>
      </c>
      <c r="W79" s="453"/>
      <c r="X79" s="452">
        <v>0</v>
      </c>
      <c r="Y79" s="451">
        <v>0</v>
      </c>
    </row>
    <row r="80" spans="14:25" ht="31.5">
      <c r="N80" s="274" t="s">
        <v>147</v>
      </c>
      <c r="O80" s="273">
        <v>3</v>
      </c>
      <c r="P80" s="272">
        <v>10</v>
      </c>
      <c r="Q80" s="266">
        <v>310</v>
      </c>
      <c r="R80" s="271" t="s">
        <v>148</v>
      </c>
      <c r="S80" s="270" t="s">
        <v>14</v>
      </c>
      <c r="T80" s="263" t="s">
        <v>149</v>
      </c>
      <c r="U80" s="262"/>
      <c r="V80" s="450">
        <v>263266</v>
      </c>
      <c r="W80" s="453"/>
      <c r="X80" s="454">
        <v>216216</v>
      </c>
      <c r="Y80" s="450">
        <v>216216</v>
      </c>
    </row>
    <row r="81" spans="14:25" ht="15.75">
      <c r="N81" s="274" t="s">
        <v>188</v>
      </c>
      <c r="O81" s="273">
        <v>3</v>
      </c>
      <c r="P81" s="272">
        <v>10</v>
      </c>
      <c r="Q81" s="266">
        <v>310</v>
      </c>
      <c r="R81" s="271" t="s">
        <v>189</v>
      </c>
      <c r="S81" s="270" t="s">
        <v>14</v>
      </c>
      <c r="T81" s="263" t="s">
        <v>149</v>
      </c>
      <c r="U81" s="262"/>
      <c r="V81" s="450">
        <v>49450</v>
      </c>
      <c r="W81" s="453"/>
      <c r="X81" s="454">
        <v>4000</v>
      </c>
      <c r="Y81" s="450">
        <v>4000</v>
      </c>
    </row>
    <row r="82" spans="14:25" ht="47.25">
      <c r="N82" s="269" t="s">
        <v>157</v>
      </c>
      <c r="O82" s="268">
        <v>3</v>
      </c>
      <c r="P82" s="267">
        <v>10</v>
      </c>
      <c r="Q82" s="266">
        <v>310</v>
      </c>
      <c r="R82" s="265" t="s">
        <v>189</v>
      </c>
      <c r="S82" s="264">
        <v>200</v>
      </c>
      <c r="T82" s="263" t="s">
        <v>149</v>
      </c>
      <c r="U82" s="262"/>
      <c r="V82" s="451">
        <v>49450</v>
      </c>
      <c r="W82" s="453"/>
      <c r="X82" s="452">
        <v>4000</v>
      </c>
      <c r="Y82" s="451">
        <v>4000</v>
      </c>
    </row>
    <row r="83" spans="14:25" ht="47.25">
      <c r="N83" s="269" t="s">
        <v>158</v>
      </c>
      <c r="O83" s="268">
        <v>3</v>
      </c>
      <c r="P83" s="267">
        <v>10</v>
      </c>
      <c r="Q83" s="266">
        <v>310</v>
      </c>
      <c r="R83" s="265" t="s">
        <v>189</v>
      </c>
      <c r="S83" s="264">
        <v>240</v>
      </c>
      <c r="T83" s="263" t="s">
        <v>149</v>
      </c>
      <c r="U83" s="262"/>
      <c r="V83" s="451">
        <v>49450</v>
      </c>
      <c r="W83" s="453"/>
      <c r="X83" s="452">
        <v>4000</v>
      </c>
      <c r="Y83" s="451">
        <v>4000</v>
      </c>
    </row>
    <row r="84" spans="14:25" ht="31.5">
      <c r="N84" s="274" t="s">
        <v>190</v>
      </c>
      <c r="O84" s="273">
        <v>3</v>
      </c>
      <c r="P84" s="272">
        <v>10</v>
      </c>
      <c r="Q84" s="266">
        <v>310</v>
      </c>
      <c r="R84" s="271" t="s">
        <v>191</v>
      </c>
      <c r="S84" s="270" t="s">
        <v>14</v>
      </c>
      <c r="T84" s="263" t="s">
        <v>149</v>
      </c>
      <c r="U84" s="262"/>
      <c r="V84" s="450">
        <v>213816</v>
      </c>
      <c r="W84" s="453"/>
      <c r="X84" s="454">
        <v>212216</v>
      </c>
      <c r="Y84" s="450">
        <v>212216</v>
      </c>
    </row>
    <row r="85" spans="14:25" ht="47.25">
      <c r="N85" s="269" t="s">
        <v>157</v>
      </c>
      <c r="O85" s="268">
        <v>3</v>
      </c>
      <c r="P85" s="267">
        <v>10</v>
      </c>
      <c r="Q85" s="266">
        <v>310</v>
      </c>
      <c r="R85" s="265" t="s">
        <v>191</v>
      </c>
      <c r="S85" s="264">
        <v>200</v>
      </c>
      <c r="T85" s="263" t="s">
        <v>149</v>
      </c>
      <c r="U85" s="262"/>
      <c r="V85" s="451">
        <v>213816</v>
      </c>
      <c r="W85" s="453"/>
      <c r="X85" s="452">
        <v>212216</v>
      </c>
      <c r="Y85" s="451">
        <v>212216</v>
      </c>
    </row>
    <row r="86" spans="14:25" ht="47.25">
      <c r="N86" s="269" t="s">
        <v>158</v>
      </c>
      <c r="O86" s="268">
        <v>3</v>
      </c>
      <c r="P86" s="267">
        <v>10</v>
      </c>
      <c r="Q86" s="266">
        <v>310</v>
      </c>
      <c r="R86" s="265" t="s">
        <v>191</v>
      </c>
      <c r="S86" s="264">
        <v>240</v>
      </c>
      <c r="T86" s="263" t="s">
        <v>149</v>
      </c>
      <c r="U86" s="262"/>
      <c r="V86" s="451">
        <v>213816</v>
      </c>
      <c r="W86" s="453"/>
      <c r="X86" s="452">
        <v>212216</v>
      </c>
      <c r="Y86" s="451">
        <v>212216</v>
      </c>
    </row>
    <row r="87" spans="14:25" ht="47.25">
      <c r="N87" s="274" t="s">
        <v>192</v>
      </c>
      <c r="O87" s="273">
        <v>3</v>
      </c>
      <c r="P87" s="272">
        <v>14</v>
      </c>
      <c r="Q87" s="266">
        <v>314</v>
      </c>
      <c r="R87" s="271" t="s">
        <v>14</v>
      </c>
      <c r="S87" s="270" t="s">
        <v>14</v>
      </c>
      <c r="T87" s="263">
        <v>0</v>
      </c>
      <c r="U87" s="262"/>
      <c r="V87" s="450">
        <v>1000</v>
      </c>
      <c r="W87" s="453"/>
      <c r="X87" s="454">
        <v>3000</v>
      </c>
      <c r="Y87" s="450">
        <v>3000</v>
      </c>
    </row>
    <row r="88" spans="14:25" ht="110.25">
      <c r="N88" s="274" t="s">
        <v>193</v>
      </c>
      <c r="O88" s="273">
        <v>3</v>
      </c>
      <c r="P88" s="272">
        <v>14</v>
      </c>
      <c r="Q88" s="266">
        <v>314</v>
      </c>
      <c r="R88" s="271" t="s">
        <v>194</v>
      </c>
      <c r="S88" s="270" t="s">
        <v>14</v>
      </c>
      <c r="T88" s="263" t="s">
        <v>149</v>
      </c>
      <c r="U88" s="262"/>
      <c r="V88" s="450">
        <v>1000</v>
      </c>
      <c r="W88" s="453"/>
      <c r="X88" s="454">
        <v>0</v>
      </c>
      <c r="Y88" s="450">
        <v>0</v>
      </c>
    </row>
    <row r="89" spans="14:25" ht="110.25">
      <c r="N89" s="274" t="s">
        <v>195</v>
      </c>
      <c r="O89" s="273">
        <v>3</v>
      </c>
      <c r="P89" s="272">
        <v>14</v>
      </c>
      <c r="Q89" s="266">
        <v>314</v>
      </c>
      <c r="R89" s="271" t="s">
        <v>196</v>
      </c>
      <c r="S89" s="270" t="s">
        <v>14</v>
      </c>
      <c r="T89" s="263" t="s">
        <v>149</v>
      </c>
      <c r="U89" s="262"/>
      <c r="V89" s="450">
        <v>1000</v>
      </c>
      <c r="W89" s="453"/>
      <c r="X89" s="454">
        <v>0</v>
      </c>
      <c r="Y89" s="450">
        <v>0</v>
      </c>
    </row>
    <row r="90" spans="14:25" ht="47.25">
      <c r="N90" s="269" t="s">
        <v>157</v>
      </c>
      <c r="O90" s="268">
        <v>3</v>
      </c>
      <c r="P90" s="267">
        <v>14</v>
      </c>
      <c r="Q90" s="266">
        <v>314</v>
      </c>
      <c r="R90" s="265" t="s">
        <v>196</v>
      </c>
      <c r="S90" s="264">
        <v>200</v>
      </c>
      <c r="T90" s="263" t="s">
        <v>149</v>
      </c>
      <c r="U90" s="262"/>
      <c r="V90" s="451">
        <v>1000</v>
      </c>
      <c r="W90" s="453"/>
      <c r="X90" s="452">
        <v>0</v>
      </c>
      <c r="Y90" s="451">
        <v>0</v>
      </c>
    </row>
    <row r="91" spans="14:25" ht="47.25">
      <c r="N91" s="269" t="s">
        <v>158</v>
      </c>
      <c r="O91" s="268">
        <v>3</v>
      </c>
      <c r="P91" s="267">
        <v>14</v>
      </c>
      <c r="Q91" s="266">
        <v>314</v>
      </c>
      <c r="R91" s="265" t="s">
        <v>196</v>
      </c>
      <c r="S91" s="264">
        <v>240</v>
      </c>
      <c r="T91" s="263" t="s">
        <v>149</v>
      </c>
      <c r="U91" s="262"/>
      <c r="V91" s="451">
        <v>1000</v>
      </c>
      <c r="W91" s="453"/>
      <c r="X91" s="452">
        <v>0</v>
      </c>
      <c r="Y91" s="451">
        <v>0</v>
      </c>
    </row>
    <row r="92" spans="14:25" ht="31.5">
      <c r="N92" s="274" t="s">
        <v>147</v>
      </c>
      <c r="O92" s="273">
        <v>3</v>
      </c>
      <c r="P92" s="272">
        <v>14</v>
      </c>
      <c r="Q92" s="266">
        <v>314</v>
      </c>
      <c r="R92" s="271" t="s">
        <v>148</v>
      </c>
      <c r="S92" s="270" t="s">
        <v>14</v>
      </c>
      <c r="T92" s="263" t="s">
        <v>149</v>
      </c>
      <c r="U92" s="262"/>
      <c r="V92" s="450">
        <v>0</v>
      </c>
      <c r="W92" s="453"/>
      <c r="X92" s="454">
        <v>3000</v>
      </c>
      <c r="Y92" s="450">
        <v>3000</v>
      </c>
    </row>
    <row r="93" spans="14:25" ht="31.5">
      <c r="N93" s="274" t="s">
        <v>197</v>
      </c>
      <c r="O93" s="273">
        <v>3</v>
      </c>
      <c r="P93" s="272">
        <v>14</v>
      </c>
      <c r="Q93" s="266">
        <v>314</v>
      </c>
      <c r="R93" s="271" t="s">
        <v>198</v>
      </c>
      <c r="S93" s="270" t="s">
        <v>14</v>
      </c>
      <c r="T93" s="263" t="s">
        <v>149</v>
      </c>
      <c r="U93" s="262"/>
      <c r="V93" s="450">
        <v>0</v>
      </c>
      <c r="W93" s="453"/>
      <c r="X93" s="454">
        <v>3000</v>
      </c>
      <c r="Y93" s="450">
        <v>3000</v>
      </c>
    </row>
    <row r="94" spans="14:25" ht="47.25">
      <c r="N94" s="269" t="s">
        <v>157</v>
      </c>
      <c r="O94" s="268">
        <v>3</v>
      </c>
      <c r="P94" s="267">
        <v>14</v>
      </c>
      <c r="Q94" s="266">
        <v>314</v>
      </c>
      <c r="R94" s="265" t="s">
        <v>198</v>
      </c>
      <c r="S94" s="264">
        <v>200</v>
      </c>
      <c r="T94" s="263" t="s">
        <v>149</v>
      </c>
      <c r="U94" s="262"/>
      <c r="V94" s="451">
        <v>0</v>
      </c>
      <c r="W94" s="453"/>
      <c r="X94" s="452">
        <v>3000</v>
      </c>
      <c r="Y94" s="451">
        <v>3000</v>
      </c>
    </row>
    <row r="95" spans="14:25" ht="47.25">
      <c r="N95" s="269" t="s">
        <v>158</v>
      </c>
      <c r="O95" s="268">
        <v>3</v>
      </c>
      <c r="P95" s="267">
        <v>14</v>
      </c>
      <c r="Q95" s="266">
        <v>314</v>
      </c>
      <c r="R95" s="265" t="s">
        <v>198</v>
      </c>
      <c r="S95" s="264">
        <v>240</v>
      </c>
      <c r="T95" s="263" t="s">
        <v>149</v>
      </c>
      <c r="U95" s="262"/>
      <c r="V95" s="451">
        <v>0</v>
      </c>
      <c r="W95" s="453"/>
      <c r="X95" s="452">
        <v>3000</v>
      </c>
      <c r="Y95" s="451">
        <v>3000</v>
      </c>
    </row>
    <row r="96" spans="14:25" ht="15.75">
      <c r="N96" s="274" t="s">
        <v>199</v>
      </c>
      <c r="O96" s="273">
        <v>4</v>
      </c>
      <c r="P96" s="272">
        <v>0</v>
      </c>
      <c r="Q96" s="266">
        <v>412</v>
      </c>
      <c r="R96" s="271" t="s">
        <v>14</v>
      </c>
      <c r="S96" s="270" t="s">
        <v>14</v>
      </c>
      <c r="T96" s="263">
        <v>0</v>
      </c>
      <c r="U96" s="262"/>
      <c r="V96" s="450">
        <v>3740520.63</v>
      </c>
      <c r="W96" s="453"/>
      <c r="X96" s="454">
        <v>2159560</v>
      </c>
      <c r="Y96" s="450">
        <v>557200</v>
      </c>
    </row>
    <row r="97" spans="14:25" ht="15.75">
      <c r="N97" s="274" t="s">
        <v>200</v>
      </c>
      <c r="O97" s="273">
        <v>4</v>
      </c>
      <c r="P97" s="272">
        <v>9</v>
      </c>
      <c r="Q97" s="266">
        <v>409</v>
      </c>
      <c r="R97" s="271" t="s">
        <v>14</v>
      </c>
      <c r="S97" s="270" t="s">
        <v>14</v>
      </c>
      <c r="T97" s="263">
        <v>0</v>
      </c>
      <c r="U97" s="262"/>
      <c r="V97" s="450">
        <v>3739520.63</v>
      </c>
      <c r="W97" s="453"/>
      <c r="X97" s="454">
        <v>2158560</v>
      </c>
      <c r="Y97" s="450">
        <v>557200</v>
      </c>
    </row>
    <row r="98" spans="14:25" ht="110.25">
      <c r="N98" s="274" t="s">
        <v>201</v>
      </c>
      <c r="O98" s="273">
        <v>4</v>
      </c>
      <c r="P98" s="272">
        <v>9</v>
      </c>
      <c r="Q98" s="266">
        <v>409</v>
      </c>
      <c r="R98" s="271" t="s">
        <v>202</v>
      </c>
      <c r="S98" s="270" t="s">
        <v>14</v>
      </c>
      <c r="T98" s="263" t="s">
        <v>149</v>
      </c>
      <c r="U98" s="262"/>
      <c r="V98" s="450">
        <v>815204.67</v>
      </c>
      <c r="W98" s="453"/>
      <c r="X98" s="454">
        <v>0</v>
      </c>
      <c r="Y98" s="450">
        <v>0</v>
      </c>
    </row>
    <row r="99" spans="14:25" ht="126">
      <c r="N99" s="274" t="s">
        <v>203</v>
      </c>
      <c r="O99" s="273">
        <v>4</v>
      </c>
      <c r="P99" s="272">
        <v>9</v>
      </c>
      <c r="Q99" s="266">
        <v>409</v>
      </c>
      <c r="R99" s="271" t="s">
        <v>204</v>
      </c>
      <c r="S99" s="270" t="s">
        <v>14</v>
      </c>
      <c r="T99" s="263" t="s">
        <v>149</v>
      </c>
      <c r="U99" s="262"/>
      <c r="V99" s="450">
        <v>815204.67</v>
      </c>
      <c r="W99" s="453"/>
      <c r="X99" s="454">
        <v>0</v>
      </c>
      <c r="Y99" s="450">
        <v>0</v>
      </c>
    </row>
    <row r="100" spans="14:25" ht="47.25">
      <c r="N100" s="269" t="s">
        <v>157</v>
      </c>
      <c r="O100" s="268">
        <v>4</v>
      </c>
      <c r="P100" s="267">
        <v>9</v>
      </c>
      <c r="Q100" s="266">
        <v>409</v>
      </c>
      <c r="R100" s="265" t="s">
        <v>204</v>
      </c>
      <c r="S100" s="264">
        <v>200</v>
      </c>
      <c r="T100" s="263" t="s">
        <v>149</v>
      </c>
      <c r="U100" s="262"/>
      <c r="V100" s="451">
        <v>815204.67</v>
      </c>
      <c r="W100" s="453"/>
      <c r="X100" s="452">
        <v>0</v>
      </c>
      <c r="Y100" s="451">
        <v>0</v>
      </c>
    </row>
    <row r="101" spans="14:25" ht="47.25">
      <c r="N101" s="269" t="s">
        <v>158</v>
      </c>
      <c r="O101" s="268">
        <v>4</v>
      </c>
      <c r="P101" s="267">
        <v>9</v>
      </c>
      <c r="Q101" s="266">
        <v>409</v>
      </c>
      <c r="R101" s="265" t="s">
        <v>204</v>
      </c>
      <c r="S101" s="264">
        <v>240</v>
      </c>
      <c r="T101" s="263" t="s">
        <v>149</v>
      </c>
      <c r="U101" s="262"/>
      <c r="V101" s="451">
        <v>815204.67</v>
      </c>
      <c r="W101" s="453"/>
      <c r="X101" s="452">
        <v>0</v>
      </c>
      <c r="Y101" s="451">
        <v>0</v>
      </c>
    </row>
    <row r="102" spans="14:25" ht="31.5">
      <c r="N102" s="274" t="s">
        <v>147</v>
      </c>
      <c r="O102" s="273">
        <v>4</v>
      </c>
      <c r="P102" s="272">
        <v>9</v>
      </c>
      <c r="Q102" s="266">
        <v>409</v>
      </c>
      <c r="R102" s="271" t="s">
        <v>148</v>
      </c>
      <c r="S102" s="270" t="s">
        <v>14</v>
      </c>
      <c r="T102" s="263" t="s">
        <v>149</v>
      </c>
      <c r="U102" s="262"/>
      <c r="V102" s="450">
        <v>2924315.96</v>
      </c>
      <c r="W102" s="453"/>
      <c r="X102" s="454">
        <v>2158560</v>
      </c>
      <c r="Y102" s="450">
        <v>557200</v>
      </c>
    </row>
    <row r="103" spans="14:25" ht="78.75">
      <c r="N103" s="274" t="s">
        <v>205</v>
      </c>
      <c r="O103" s="273">
        <v>4</v>
      </c>
      <c r="P103" s="272">
        <v>9</v>
      </c>
      <c r="Q103" s="266">
        <v>409</v>
      </c>
      <c r="R103" s="271" t="s">
        <v>206</v>
      </c>
      <c r="S103" s="270" t="s">
        <v>14</v>
      </c>
      <c r="T103" s="263" t="s">
        <v>149</v>
      </c>
      <c r="U103" s="262"/>
      <c r="V103" s="450">
        <v>0</v>
      </c>
      <c r="W103" s="453"/>
      <c r="X103" s="454">
        <v>512034.75</v>
      </c>
      <c r="Y103" s="450">
        <v>557200</v>
      </c>
    </row>
    <row r="104" spans="14:25" ht="47.25">
      <c r="N104" s="269" t="s">
        <v>157</v>
      </c>
      <c r="O104" s="268">
        <v>4</v>
      </c>
      <c r="P104" s="267">
        <v>9</v>
      </c>
      <c r="Q104" s="266">
        <v>409</v>
      </c>
      <c r="R104" s="265" t="s">
        <v>206</v>
      </c>
      <c r="S104" s="264">
        <v>200</v>
      </c>
      <c r="T104" s="263" t="s">
        <v>149</v>
      </c>
      <c r="U104" s="262"/>
      <c r="V104" s="451">
        <v>0</v>
      </c>
      <c r="W104" s="453"/>
      <c r="X104" s="452">
        <v>512034.75</v>
      </c>
      <c r="Y104" s="451">
        <v>557200</v>
      </c>
    </row>
    <row r="105" spans="14:25" ht="47.25">
      <c r="N105" s="269" t="s">
        <v>158</v>
      </c>
      <c r="O105" s="268">
        <v>4</v>
      </c>
      <c r="P105" s="267">
        <v>9</v>
      </c>
      <c r="Q105" s="266">
        <v>409</v>
      </c>
      <c r="R105" s="265" t="s">
        <v>206</v>
      </c>
      <c r="S105" s="264">
        <v>240</v>
      </c>
      <c r="T105" s="263" t="s">
        <v>149</v>
      </c>
      <c r="U105" s="262"/>
      <c r="V105" s="451">
        <v>0</v>
      </c>
      <c r="W105" s="453"/>
      <c r="X105" s="452">
        <v>512034.75</v>
      </c>
      <c r="Y105" s="451">
        <v>557200</v>
      </c>
    </row>
    <row r="106" spans="14:25" ht="110.25">
      <c r="N106" s="351" t="s">
        <v>376</v>
      </c>
      <c r="O106" s="350">
        <v>4</v>
      </c>
      <c r="P106" s="349">
        <v>9</v>
      </c>
      <c r="Q106" s="343">
        <v>409</v>
      </c>
      <c r="R106" s="348" t="s">
        <v>377</v>
      </c>
      <c r="S106" s="347" t="s">
        <v>14</v>
      </c>
      <c r="T106" s="263"/>
      <c r="U106" s="262"/>
      <c r="V106" s="450">
        <v>978547</v>
      </c>
      <c r="W106" s="453"/>
      <c r="X106" s="454">
        <v>0</v>
      </c>
      <c r="Y106" s="450">
        <v>0</v>
      </c>
    </row>
    <row r="107" spans="14:25" ht="47.25">
      <c r="N107" s="346" t="s">
        <v>157</v>
      </c>
      <c r="O107" s="345">
        <v>4</v>
      </c>
      <c r="P107" s="344">
        <v>9</v>
      </c>
      <c r="Q107" s="343">
        <v>409</v>
      </c>
      <c r="R107" s="342" t="s">
        <v>377</v>
      </c>
      <c r="S107" s="341">
        <v>200</v>
      </c>
      <c r="T107" s="263"/>
      <c r="U107" s="262"/>
      <c r="V107" s="451">
        <v>978547</v>
      </c>
      <c r="W107" s="453"/>
      <c r="X107" s="452">
        <v>0</v>
      </c>
      <c r="Y107" s="451">
        <v>0</v>
      </c>
    </row>
    <row r="108" spans="14:25" ht="47.25">
      <c r="N108" s="346" t="s">
        <v>158</v>
      </c>
      <c r="O108" s="345">
        <v>4</v>
      </c>
      <c r="P108" s="344">
        <v>9</v>
      </c>
      <c r="Q108" s="343">
        <v>409</v>
      </c>
      <c r="R108" s="342" t="s">
        <v>377</v>
      </c>
      <c r="S108" s="341">
        <v>240</v>
      </c>
      <c r="T108" s="263"/>
      <c r="U108" s="262"/>
      <c r="V108" s="451">
        <v>978547</v>
      </c>
      <c r="W108" s="453"/>
      <c r="X108" s="452">
        <v>0</v>
      </c>
      <c r="Y108" s="451">
        <v>0</v>
      </c>
    </row>
    <row r="109" spans="14:25" ht="173.25">
      <c r="N109" s="274" t="s">
        <v>207</v>
      </c>
      <c r="O109" s="273">
        <v>4</v>
      </c>
      <c r="P109" s="272">
        <v>9</v>
      </c>
      <c r="Q109" s="266">
        <v>409</v>
      </c>
      <c r="R109" s="271" t="s">
        <v>208</v>
      </c>
      <c r="S109" s="270" t="s">
        <v>14</v>
      </c>
      <c r="T109" s="263" t="s">
        <v>149</v>
      </c>
      <c r="U109" s="262"/>
      <c r="V109" s="450">
        <v>1613758.96</v>
      </c>
      <c r="W109" s="453"/>
      <c r="X109" s="454">
        <v>1630060</v>
      </c>
      <c r="Y109" s="450">
        <v>0</v>
      </c>
    </row>
    <row r="110" spans="14:25" ht="47.25">
      <c r="N110" s="269" t="s">
        <v>157</v>
      </c>
      <c r="O110" s="268">
        <v>4</v>
      </c>
      <c r="P110" s="267">
        <v>9</v>
      </c>
      <c r="Q110" s="266">
        <v>409</v>
      </c>
      <c r="R110" s="265" t="s">
        <v>208</v>
      </c>
      <c r="S110" s="264">
        <v>200</v>
      </c>
      <c r="T110" s="263" t="s">
        <v>149</v>
      </c>
      <c r="U110" s="262"/>
      <c r="V110" s="451">
        <v>1613758.96</v>
      </c>
      <c r="W110" s="453"/>
      <c r="X110" s="452">
        <v>1630060</v>
      </c>
      <c r="Y110" s="451">
        <v>0</v>
      </c>
    </row>
    <row r="111" spans="14:25" ht="47.25">
      <c r="N111" s="269" t="s">
        <v>158</v>
      </c>
      <c r="O111" s="268">
        <v>4</v>
      </c>
      <c r="P111" s="267">
        <v>9</v>
      </c>
      <c r="Q111" s="266">
        <v>409</v>
      </c>
      <c r="R111" s="265" t="s">
        <v>208</v>
      </c>
      <c r="S111" s="264">
        <v>240</v>
      </c>
      <c r="T111" s="263" t="s">
        <v>149</v>
      </c>
      <c r="U111" s="262"/>
      <c r="V111" s="451">
        <v>1613758.96</v>
      </c>
      <c r="W111" s="453"/>
      <c r="X111" s="452">
        <v>1630060</v>
      </c>
      <c r="Y111" s="451">
        <v>0</v>
      </c>
    </row>
    <row r="112" spans="14:25" ht="126">
      <c r="N112" s="362" t="s">
        <v>374</v>
      </c>
      <c r="O112" s="361">
        <v>4</v>
      </c>
      <c r="P112" s="360">
        <v>9</v>
      </c>
      <c r="Q112" s="354">
        <v>409</v>
      </c>
      <c r="R112" s="359" t="s">
        <v>375</v>
      </c>
      <c r="S112" s="358" t="s">
        <v>14</v>
      </c>
      <c r="T112" s="263"/>
      <c r="U112" s="262"/>
      <c r="V112" s="450">
        <v>315709.40000000002</v>
      </c>
      <c r="W112" s="453"/>
      <c r="X112" s="454">
        <v>0</v>
      </c>
      <c r="Y112" s="450">
        <v>0</v>
      </c>
    </row>
    <row r="113" spans="14:25" ht="47.25">
      <c r="N113" s="357" t="s">
        <v>157</v>
      </c>
      <c r="O113" s="356">
        <v>4</v>
      </c>
      <c r="P113" s="355">
        <v>9</v>
      </c>
      <c r="Q113" s="354">
        <v>409</v>
      </c>
      <c r="R113" s="353" t="s">
        <v>375</v>
      </c>
      <c r="S113" s="352">
        <v>200</v>
      </c>
      <c r="T113" s="263"/>
      <c r="U113" s="262"/>
      <c r="V113" s="451">
        <v>315709.40000000002</v>
      </c>
      <c r="W113" s="453"/>
      <c r="X113" s="452">
        <v>0</v>
      </c>
      <c r="Y113" s="451">
        <v>0</v>
      </c>
    </row>
    <row r="114" spans="14:25" ht="47.25">
      <c r="N114" s="357" t="s">
        <v>158</v>
      </c>
      <c r="O114" s="356">
        <v>4</v>
      </c>
      <c r="P114" s="355">
        <v>9</v>
      </c>
      <c r="Q114" s="354">
        <v>409</v>
      </c>
      <c r="R114" s="353" t="s">
        <v>375</v>
      </c>
      <c r="S114" s="352">
        <v>240</v>
      </c>
      <c r="T114" s="263"/>
      <c r="U114" s="262"/>
      <c r="V114" s="451">
        <v>315709.40000000002</v>
      </c>
      <c r="W114" s="453"/>
      <c r="X114" s="452">
        <v>0</v>
      </c>
      <c r="Y114" s="451">
        <v>0</v>
      </c>
    </row>
    <row r="115" spans="14:25" ht="189">
      <c r="N115" s="274" t="s">
        <v>209</v>
      </c>
      <c r="O115" s="273">
        <v>4</v>
      </c>
      <c r="P115" s="272">
        <v>9</v>
      </c>
      <c r="Q115" s="266">
        <v>409</v>
      </c>
      <c r="R115" s="271" t="s">
        <v>210</v>
      </c>
      <c r="S115" s="270" t="s">
        <v>14</v>
      </c>
      <c r="T115" s="263" t="s">
        <v>149</v>
      </c>
      <c r="U115" s="262"/>
      <c r="V115" s="450">
        <v>16300.6</v>
      </c>
      <c r="W115" s="453"/>
      <c r="X115" s="454">
        <v>16465.25</v>
      </c>
      <c r="Y115" s="450">
        <v>0</v>
      </c>
    </row>
    <row r="116" spans="14:25" ht="47.25">
      <c r="N116" s="269" t="s">
        <v>157</v>
      </c>
      <c r="O116" s="268">
        <v>4</v>
      </c>
      <c r="P116" s="267">
        <v>9</v>
      </c>
      <c r="Q116" s="266">
        <v>409</v>
      </c>
      <c r="R116" s="265" t="s">
        <v>210</v>
      </c>
      <c r="S116" s="264">
        <v>200</v>
      </c>
      <c r="T116" s="263" t="s">
        <v>149</v>
      </c>
      <c r="U116" s="262"/>
      <c r="V116" s="451">
        <v>16300.6</v>
      </c>
      <c r="W116" s="453"/>
      <c r="X116" s="452">
        <v>16465.25</v>
      </c>
      <c r="Y116" s="451">
        <v>0</v>
      </c>
    </row>
    <row r="117" spans="14:25" ht="47.25">
      <c r="N117" s="269" t="s">
        <v>158</v>
      </c>
      <c r="O117" s="268">
        <v>4</v>
      </c>
      <c r="P117" s="267">
        <v>9</v>
      </c>
      <c r="Q117" s="266">
        <v>409</v>
      </c>
      <c r="R117" s="265" t="s">
        <v>210</v>
      </c>
      <c r="S117" s="264">
        <v>240</v>
      </c>
      <c r="T117" s="263" t="s">
        <v>149</v>
      </c>
      <c r="U117" s="262"/>
      <c r="V117" s="451">
        <v>16300.6</v>
      </c>
      <c r="W117" s="453"/>
      <c r="X117" s="452">
        <v>16465.25</v>
      </c>
      <c r="Y117" s="451">
        <v>0</v>
      </c>
    </row>
    <row r="118" spans="14:25" ht="31.5">
      <c r="N118" s="274" t="s">
        <v>211</v>
      </c>
      <c r="O118" s="273">
        <v>4</v>
      </c>
      <c r="P118" s="272">
        <v>12</v>
      </c>
      <c r="Q118" s="266">
        <v>412</v>
      </c>
      <c r="R118" s="271" t="s">
        <v>14</v>
      </c>
      <c r="S118" s="270" t="s">
        <v>14</v>
      </c>
      <c r="T118" s="263">
        <v>0</v>
      </c>
      <c r="U118" s="262"/>
      <c r="V118" s="450">
        <v>1000</v>
      </c>
      <c r="W118" s="453"/>
      <c r="X118" s="454">
        <v>1000</v>
      </c>
      <c r="Y118" s="450">
        <v>0</v>
      </c>
    </row>
    <row r="119" spans="14:25" ht="94.5">
      <c r="N119" s="274" t="s">
        <v>212</v>
      </c>
      <c r="O119" s="273">
        <v>4</v>
      </c>
      <c r="P119" s="272">
        <v>12</v>
      </c>
      <c r="Q119" s="266">
        <v>412</v>
      </c>
      <c r="R119" s="271" t="s">
        <v>213</v>
      </c>
      <c r="S119" s="270" t="s">
        <v>14</v>
      </c>
      <c r="T119" s="263" t="s">
        <v>149</v>
      </c>
      <c r="U119" s="262"/>
      <c r="V119" s="450">
        <v>1000</v>
      </c>
      <c r="W119" s="453"/>
      <c r="X119" s="454">
        <v>1000</v>
      </c>
      <c r="Y119" s="450">
        <v>0</v>
      </c>
    </row>
    <row r="120" spans="14:25" ht="94.5">
      <c r="N120" s="274" t="s">
        <v>214</v>
      </c>
      <c r="O120" s="273">
        <v>4</v>
      </c>
      <c r="P120" s="272">
        <v>12</v>
      </c>
      <c r="Q120" s="266">
        <v>412</v>
      </c>
      <c r="R120" s="271" t="s">
        <v>215</v>
      </c>
      <c r="S120" s="270" t="s">
        <v>14</v>
      </c>
      <c r="T120" s="263" t="s">
        <v>149</v>
      </c>
      <c r="U120" s="262"/>
      <c r="V120" s="450">
        <v>1000</v>
      </c>
      <c r="W120" s="453"/>
      <c r="X120" s="454">
        <v>1000</v>
      </c>
      <c r="Y120" s="450">
        <v>0</v>
      </c>
    </row>
    <row r="121" spans="14:25" ht="15.75">
      <c r="N121" s="269" t="s">
        <v>159</v>
      </c>
      <c r="O121" s="268">
        <v>4</v>
      </c>
      <c r="P121" s="267">
        <v>12</v>
      </c>
      <c r="Q121" s="266">
        <v>412</v>
      </c>
      <c r="R121" s="265" t="s">
        <v>215</v>
      </c>
      <c r="S121" s="264">
        <v>800</v>
      </c>
      <c r="T121" s="263" t="s">
        <v>149</v>
      </c>
      <c r="U121" s="262"/>
      <c r="V121" s="451">
        <v>1000</v>
      </c>
      <c r="W121" s="453"/>
      <c r="X121" s="452">
        <v>1000</v>
      </c>
      <c r="Y121" s="451">
        <v>0</v>
      </c>
    </row>
    <row r="122" spans="14:25" ht="78.75">
      <c r="N122" s="269" t="s">
        <v>216</v>
      </c>
      <c r="O122" s="268">
        <v>4</v>
      </c>
      <c r="P122" s="267">
        <v>12</v>
      </c>
      <c r="Q122" s="266">
        <v>412</v>
      </c>
      <c r="R122" s="265" t="s">
        <v>215</v>
      </c>
      <c r="S122" s="264">
        <v>810</v>
      </c>
      <c r="T122" s="263" t="s">
        <v>149</v>
      </c>
      <c r="U122" s="262"/>
      <c r="V122" s="451">
        <v>1000</v>
      </c>
      <c r="W122" s="453"/>
      <c r="X122" s="452">
        <v>1000</v>
      </c>
      <c r="Y122" s="451">
        <v>0</v>
      </c>
    </row>
    <row r="123" spans="14:25" ht="31.5">
      <c r="N123" s="274" t="s">
        <v>217</v>
      </c>
      <c r="O123" s="273">
        <v>5</v>
      </c>
      <c r="P123" s="272">
        <v>0</v>
      </c>
      <c r="Q123" s="266">
        <v>503</v>
      </c>
      <c r="R123" s="271" t="s">
        <v>14</v>
      </c>
      <c r="S123" s="270" t="s">
        <v>14</v>
      </c>
      <c r="T123" s="263">
        <v>0</v>
      </c>
      <c r="U123" s="262"/>
      <c r="V123" s="450">
        <v>825292</v>
      </c>
      <c r="W123" s="453"/>
      <c r="X123" s="454">
        <v>1446101</v>
      </c>
      <c r="Y123" s="450">
        <v>758793</v>
      </c>
    </row>
    <row r="124" spans="14:25" ht="15.75">
      <c r="N124" s="274" t="s">
        <v>218</v>
      </c>
      <c r="O124" s="273">
        <v>5</v>
      </c>
      <c r="P124" s="272">
        <v>1</v>
      </c>
      <c r="Q124" s="266">
        <v>501</v>
      </c>
      <c r="R124" s="271" t="s">
        <v>14</v>
      </c>
      <c r="S124" s="270" t="s">
        <v>14</v>
      </c>
      <c r="T124" s="263">
        <v>0</v>
      </c>
      <c r="U124" s="262"/>
      <c r="V124" s="450">
        <v>261936.84</v>
      </c>
      <c r="W124" s="453"/>
      <c r="X124" s="454">
        <v>81493</v>
      </c>
      <c r="Y124" s="450">
        <v>81493</v>
      </c>
    </row>
    <row r="125" spans="14:25" ht="31.5">
      <c r="N125" s="274" t="s">
        <v>147</v>
      </c>
      <c r="O125" s="273">
        <v>5</v>
      </c>
      <c r="P125" s="272">
        <v>1</v>
      </c>
      <c r="Q125" s="266">
        <v>501</v>
      </c>
      <c r="R125" s="271" t="s">
        <v>148</v>
      </c>
      <c r="S125" s="270" t="s">
        <v>14</v>
      </c>
      <c r="T125" s="263" t="s">
        <v>149</v>
      </c>
      <c r="U125" s="262"/>
      <c r="V125" s="450">
        <v>261936.84</v>
      </c>
      <c r="W125" s="453"/>
      <c r="X125" s="454">
        <v>81493</v>
      </c>
      <c r="Y125" s="450">
        <v>81493</v>
      </c>
    </row>
    <row r="126" spans="14:25" ht="47.25">
      <c r="N126" s="274" t="s">
        <v>219</v>
      </c>
      <c r="O126" s="273">
        <v>5</v>
      </c>
      <c r="P126" s="272">
        <v>1</v>
      </c>
      <c r="Q126" s="266">
        <v>501</v>
      </c>
      <c r="R126" s="271" t="s">
        <v>220</v>
      </c>
      <c r="S126" s="270" t="s">
        <v>14</v>
      </c>
      <c r="T126" s="263" t="s">
        <v>149</v>
      </c>
      <c r="U126" s="262"/>
      <c r="V126" s="450">
        <v>98279.16</v>
      </c>
      <c r="W126" s="453"/>
      <c r="X126" s="454">
        <v>81493</v>
      </c>
      <c r="Y126" s="450">
        <v>81493</v>
      </c>
    </row>
    <row r="127" spans="14:25" ht="47.25">
      <c r="N127" s="269" t="s">
        <v>157</v>
      </c>
      <c r="O127" s="268">
        <v>5</v>
      </c>
      <c r="P127" s="267">
        <v>1</v>
      </c>
      <c r="Q127" s="266">
        <v>501</v>
      </c>
      <c r="R127" s="265" t="s">
        <v>220</v>
      </c>
      <c r="S127" s="264">
        <v>200</v>
      </c>
      <c r="T127" s="263" t="s">
        <v>149</v>
      </c>
      <c r="U127" s="262"/>
      <c r="V127" s="451">
        <v>98279.16</v>
      </c>
      <c r="W127" s="453"/>
      <c r="X127" s="452">
        <v>81493</v>
      </c>
      <c r="Y127" s="451">
        <v>81493</v>
      </c>
    </row>
    <row r="128" spans="14:25" ht="47.25">
      <c r="N128" s="269" t="s">
        <v>158</v>
      </c>
      <c r="O128" s="268">
        <v>5</v>
      </c>
      <c r="P128" s="267">
        <v>1</v>
      </c>
      <c r="Q128" s="266">
        <v>501</v>
      </c>
      <c r="R128" s="265" t="s">
        <v>220</v>
      </c>
      <c r="S128" s="264">
        <v>240</v>
      </c>
      <c r="T128" s="263" t="s">
        <v>149</v>
      </c>
      <c r="U128" s="262"/>
      <c r="V128" s="451">
        <v>98279.16</v>
      </c>
      <c r="W128" s="453"/>
      <c r="X128" s="452">
        <v>81493</v>
      </c>
      <c r="Y128" s="451">
        <v>81493</v>
      </c>
    </row>
    <row r="129" spans="14:25" ht="31.5">
      <c r="N129" s="436" t="s">
        <v>383</v>
      </c>
      <c r="O129" s="435">
        <v>5</v>
      </c>
      <c r="P129" s="434">
        <v>1</v>
      </c>
      <c r="Q129" s="428">
        <v>501</v>
      </c>
      <c r="R129" s="433" t="s">
        <v>384</v>
      </c>
      <c r="S129" s="432" t="s">
        <v>14</v>
      </c>
      <c r="T129" s="263"/>
      <c r="U129" s="262"/>
      <c r="V129" s="450">
        <v>163657.68</v>
      </c>
      <c r="W129" s="453"/>
      <c r="X129" s="454">
        <v>0</v>
      </c>
      <c r="Y129" s="450">
        <v>0</v>
      </c>
    </row>
    <row r="130" spans="14:25" ht="47.25">
      <c r="N130" s="431" t="s">
        <v>157</v>
      </c>
      <c r="O130" s="430">
        <v>5</v>
      </c>
      <c r="P130" s="429">
        <v>1</v>
      </c>
      <c r="Q130" s="428">
        <v>501</v>
      </c>
      <c r="R130" s="427" t="s">
        <v>384</v>
      </c>
      <c r="S130" s="426">
        <v>200</v>
      </c>
      <c r="T130" s="263"/>
      <c r="U130" s="262"/>
      <c r="V130" s="451">
        <v>163657.68</v>
      </c>
      <c r="W130" s="453"/>
      <c r="X130" s="452">
        <v>0</v>
      </c>
      <c r="Y130" s="451">
        <v>0</v>
      </c>
    </row>
    <row r="131" spans="14:25" ht="47.25">
      <c r="N131" s="431" t="s">
        <v>158</v>
      </c>
      <c r="O131" s="430">
        <v>5</v>
      </c>
      <c r="P131" s="429">
        <v>1</v>
      </c>
      <c r="Q131" s="428">
        <v>501</v>
      </c>
      <c r="R131" s="427" t="s">
        <v>384</v>
      </c>
      <c r="S131" s="426">
        <v>240</v>
      </c>
      <c r="T131" s="263"/>
      <c r="U131" s="262"/>
      <c r="V131" s="451">
        <v>163657.68</v>
      </c>
      <c r="W131" s="453"/>
      <c r="X131" s="452">
        <v>0</v>
      </c>
      <c r="Y131" s="451">
        <v>0</v>
      </c>
    </row>
    <row r="132" spans="14:25" ht="15.75">
      <c r="N132" s="274" t="s">
        <v>221</v>
      </c>
      <c r="O132" s="273">
        <v>5</v>
      </c>
      <c r="P132" s="272">
        <v>3</v>
      </c>
      <c r="Q132" s="266">
        <v>503</v>
      </c>
      <c r="R132" s="271" t="s">
        <v>14</v>
      </c>
      <c r="S132" s="270" t="s">
        <v>14</v>
      </c>
      <c r="T132" s="263">
        <v>0</v>
      </c>
      <c r="U132" s="262"/>
      <c r="V132" s="450">
        <v>563355.16</v>
      </c>
      <c r="W132" s="453"/>
      <c r="X132" s="454">
        <v>1364608</v>
      </c>
      <c r="Y132" s="450">
        <v>677300</v>
      </c>
    </row>
    <row r="133" spans="14:25" ht="92.25" customHeight="1">
      <c r="N133" s="274" t="s">
        <v>222</v>
      </c>
      <c r="O133" s="273">
        <v>5</v>
      </c>
      <c r="P133" s="272">
        <v>3</v>
      </c>
      <c r="Q133" s="266">
        <v>503</v>
      </c>
      <c r="R133" s="271" t="s">
        <v>223</v>
      </c>
      <c r="S133" s="270" t="s">
        <v>14</v>
      </c>
      <c r="T133" s="263" t="s">
        <v>149</v>
      </c>
      <c r="U133" s="262"/>
      <c r="V133" s="450">
        <v>1000</v>
      </c>
      <c r="W133" s="453"/>
      <c r="X133" s="454">
        <v>0</v>
      </c>
      <c r="Y133" s="450">
        <v>0</v>
      </c>
    </row>
    <row r="134" spans="14:25" ht="78.75">
      <c r="N134" s="274" t="s">
        <v>224</v>
      </c>
      <c r="O134" s="273">
        <v>5</v>
      </c>
      <c r="P134" s="272">
        <v>3</v>
      </c>
      <c r="Q134" s="266">
        <v>503</v>
      </c>
      <c r="R134" s="271" t="s">
        <v>225</v>
      </c>
      <c r="S134" s="270" t="s">
        <v>14</v>
      </c>
      <c r="T134" s="263" t="s">
        <v>149</v>
      </c>
      <c r="U134" s="262"/>
      <c r="V134" s="450">
        <v>1000</v>
      </c>
      <c r="W134" s="453"/>
      <c r="X134" s="454">
        <v>0</v>
      </c>
      <c r="Y134" s="450">
        <v>0</v>
      </c>
    </row>
    <row r="135" spans="14:25" ht="47.25">
      <c r="N135" s="269" t="s">
        <v>157</v>
      </c>
      <c r="O135" s="268">
        <v>5</v>
      </c>
      <c r="P135" s="267">
        <v>3</v>
      </c>
      <c r="Q135" s="266">
        <v>503</v>
      </c>
      <c r="R135" s="265" t="s">
        <v>225</v>
      </c>
      <c r="S135" s="264">
        <v>200</v>
      </c>
      <c r="T135" s="263" t="s">
        <v>149</v>
      </c>
      <c r="U135" s="262"/>
      <c r="V135" s="451">
        <v>1000</v>
      </c>
      <c r="W135" s="453"/>
      <c r="X135" s="452">
        <v>0</v>
      </c>
      <c r="Y135" s="451">
        <v>0</v>
      </c>
    </row>
    <row r="136" spans="14:25" ht="47.25">
      <c r="N136" s="269" t="s">
        <v>158</v>
      </c>
      <c r="O136" s="268">
        <v>5</v>
      </c>
      <c r="P136" s="267">
        <v>3</v>
      </c>
      <c r="Q136" s="266">
        <v>503</v>
      </c>
      <c r="R136" s="265" t="s">
        <v>225</v>
      </c>
      <c r="S136" s="264">
        <v>240</v>
      </c>
      <c r="T136" s="263" t="s">
        <v>149</v>
      </c>
      <c r="U136" s="262"/>
      <c r="V136" s="451">
        <v>1000</v>
      </c>
      <c r="W136" s="453"/>
      <c r="X136" s="452">
        <v>0</v>
      </c>
      <c r="Y136" s="451">
        <v>0</v>
      </c>
    </row>
    <row r="137" spans="14:25" ht="94.5">
      <c r="N137" s="274" t="s">
        <v>226</v>
      </c>
      <c r="O137" s="273">
        <v>5</v>
      </c>
      <c r="P137" s="272">
        <v>3</v>
      </c>
      <c r="Q137" s="266">
        <v>503</v>
      </c>
      <c r="R137" s="271" t="s">
        <v>227</v>
      </c>
      <c r="S137" s="270" t="s">
        <v>14</v>
      </c>
      <c r="T137" s="263" t="s">
        <v>149</v>
      </c>
      <c r="U137" s="262"/>
      <c r="V137" s="450">
        <v>5000</v>
      </c>
      <c r="W137" s="453"/>
      <c r="X137" s="454">
        <v>5000</v>
      </c>
      <c r="Y137" s="450">
        <v>0</v>
      </c>
    </row>
    <row r="138" spans="14:25" ht="110.25">
      <c r="N138" s="274" t="s">
        <v>228</v>
      </c>
      <c r="O138" s="273">
        <v>5</v>
      </c>
      <c r="P138" s="272">
        <v>3</v>
      </c>
      <c r="Q138" s="266">
        <v>503</v>
      </c>
      <c r="R138" s="271" t="s">
        <v>229</v>
      </c>
      <c r="S138" s="270" t="s">
        <v>14</v>
      </c>
      <c r="T138" s="263" t="s">
        <v>149</v>
      </c>
      <c r="U138" s="262"/>
      <c r="V138" s="450">
        <v>5000</v>
      </c>
      <c r="W138" s="453"/>
      <c r="X138" s="454">
        <v>5000</v>
      </c>
      <c r="Y138" s="450">
        <v>0</v>
      </c>
    </row>
    <row r="139" spans="14:25" ht="47.25">
      <c r="N139" s="269" t="s">
        <v>157</v>
      </c>
      <c r="O139" s="268">
        <v>5</v>
      </c>
      <c r="P139" s="267">
        <v>3</v>
      </c>
      <c r="Q139" s="266">
        <v>503</v>
      </c>
      <c r="R139" s="265" t="s">
        <v>229</v>
      </c>
      <c r="S139" s="264">
        <v>200</v>
      </c>
      <c r="T139" s="263" t="s">
        <v>149</v>
      </c>
      <c r="U139" s="262"/>
      <c r="V139" s="451">
        <v>5000</v>
      </c>
      <c r="W139" s="453"/>
      <c r="X139" s="452">
        <v>5000</v>
      </c>
      <c r="Y139" s="451">
        <v>0</v>
      </c>
    </row>
    <row r="140" spans="14:25" ht="47.25">
      <c r="N140" s="269" t="s">
        <v>158</v>
      </c>
      <c r="O140" s="268">
        <v>5</v>
      </c>
      <c r="P140" s="267">
        <v>3</v>
      </c>
      <c r="Q140" s="266">
        <v>503</v>
      </c>
      <c r="R140" s="265" t="s">
        <v>229</v>
      </c>
      <c r="S140" s="264">
        <v>240</v>
      </c>
      <c r="T140" s="263" t="s">
        <v>149</v>
      </c>
      <c r="U140" s="262"/>
      <c r="V140" s="451">
        <v>5000</v>
      </c>
      <c r="W140" s="453"/>
      <c r="X140" s="452">
        <v>5000</v>
      </c>
      <c r="Y140" s="451">
        <v>0</v>
      </c>
    </row>
    <row r="141" spans="14:25" ht="31.5">
      <c r="N141" s="274" t="s">
        <v>147</v>
      </c>
      <c r="O141" s="273">
        <v>5</v>
      </c>
      <c r="P141" s="272">
        <v>3</v>
      </c>
      <c r="Q141" s="266">
        <v>503</v>
      </c>
      <c r="R141" s="271" t="s">
        <v>148</v>
      </c>
      <c r="S141" s="270" t="s">
        <v>14</v>
      </c>
      <c r="T141" s="263" t="s">
        <v>149</v>
      </c>
      <c r="U141" s="262"/>
      <c r="V141" s="450">
        <v>557355.16</v>
      </c>
      <c r="W141" s="453"/>
      <c r="X141" s="454">
        <v>1359608</v>
      </c>
      <c r="Y141" s="450">
        <v>677300</v>
      </c>
    </row>
    <row r="142" spans="14:25" ht="15.75">
      <c r="N142" s="274" t="s">
        <v>230</v>
      </c>
      <c r="O142" s="273">
        <v>5</v>
      </c>
      <c r="P142" s="272">
        <v>3</v>
      </c>
      <c r="Q142" s="266">
        <v>503</v>
      </c>
      <c r="R142" s="271" t="s">
        <v>231</v>
      </c>
      <c r="S142" s="270" t="s">
        <v>14</v>
      </c>
      <c r="T142" s="263" t="s">
        <v>149</v>
      </c>
      <c r="U142" s="262"/>
      <c r="V142" s="450">
        <v>331344</v>
      </c>
      <c r="W142" s="453"/>
      <c r="X142" s="454">
        <v>402465</v>
      </c>
      <c r="Y142" s="450">
        <v>177300</v>
      </c>
    </row>
    <row r="143" spans="14:25" ht="47.25">
      <c r="N143" s="269" t="s">
        <v>157</v>
      </c>
      <c r="O143" s="268">
        <v>5</v>
      </c>
      <c r="P143" s="267">
        <v>3</v>
      </c>
      <c r="Q143" s="266">
        <v>503</v>
      </c>
      <c r="R143" s="265" t="s">
        <v>231</v>
      </c>
      <c r="S143" s="264">
        <v>200</v>
      </c>
      <c r="T143" s="263" t="s">
        <v>149</v>
      </c>
      <c r="U143" s="262"/>
      <c r="V143" s="451">
        <v>331344</v>
      </c>
      <c r="W143" s="453"/>
      <c r="X143" s="452">
        <v>402465</v>
      </c>
      <c r="Y143" s="451">
        <v>177300</v>
      </c>
    </row>
    <row r="144" spans="14:25" ht="47.25">
      <c r="N144" s="269" t="s">
        <v>158</v>
      </c>
      <c r="O144" s="268">
        <v>5</v>
      </c>
      <c r="P144" s="267">
        <v>3</v>
      </c>
      <c r="Q144" s="266">
        <v>503</v>
      </c>
      <c r="R144" s="265" t="s">
        <v>231</v>
      </c>
      <c r="S144" s="264">
        <v>240</v>
      </c>
      <c r="T144" s="263" t="s">
        <v>149</v>
      </c>
      <c r="U144" s="262"/>
      <c r="V144" s="451">
        <v>331344</v>
      </c>
      <c r="W144" s="453"/>
      <c r="X144" s="452">
        <v>402465</v>
      </c>
      <c r="Y144" s="451">
        <v>177300</v>
      </c>
    </row>
    <row r="145" spans="14:25" ht="15.75">
      <c r="N145" s="274" t="s">
        <v>232</v>
      </c>
      <c r="O145" s="273">
        <v>5</v>
      </c>
      <c r="P145" s="272">
        <v>3</v>
      </c>
      <c r="Q145" s="266">
        <v>503</v>
      </c>
      <c r="R145" s="271" t="s">
        <v>233</v>
      </c>
      <c r="S145" s="270" t="s">
        <v>14</v>
      </c>
      <c r="T145" s="263" t="s">
        <v>149</v>
      </c>
      <c r="U145" s="262"/>
      <c r="V145" s="450">
        <v>11245</v>
      </c>
      <c r="W145" s="453"/>
      <c r="X145" s="454">
        <v>16640</v>
      </c>
      <c r="Y145" s="450">
        <v>0</v>
      </c>
    </row>
    <row r="146" spans="14:25" ht="47.25">
      <c r="N146" s="269" t="s">
        <v>157</v>
      </c>
      <c r="O146" s="268">
        <v>5</v>
      </c>
      <c r="P146" s="267">
        <v>3</v>
      </c>
      <c r="Q146" s="266">
        <v>503</v>
      </c>
      <c r="R146" s="265" t="s">
        <v>233</v>
      </c>
      <c r="S146" s="264">
        <v>200</v>
      </c>
      <c r="T146" s="263" t="s">
        <v>149</v>
      </c>
      <c r="U146" s="262"/>
      <c r="V146" s="451">
        <v>11245</v>
      </c>
      <c r="W146" s="453"/>
      <c r="X146" s="452">
        <v>16640</v>
      </c>
      <c r="Y146" s="451">
        <v>0</v>
      </c>
    </row>
    <row r="147" spans="14:25" ht="47.25">
      <c r="N147" s="269" t="s">
        <v>158</v>
      </c>
      <c r="O147" s="268">
        <v>5</v>
      </c>
      <c r="P147" s="267">
        <v>3</v>
      </c>
      <c r="Q147" s="266">
        <v>503</v>
      </c>
      <c r="R147" s="265" t="s">
        <v>233</v>
      </c>
      <c r="S147" s="264">
        <v>240</v>
      </c>
      <c r="T147" s="263" t="s">
        <v>149</v>
      </c>
      <c r="U147" s="262"/>
      <c r="V147" s="451">
        <v>11245</v>
      </c>
      <c r="W147" s="453"/>
      <c r="X147" s="452">
        <v>16640</v>
      </c>
      <c r="Y147" s="451">
        <v>0</v>
      </c>
    </row>
    <row r="148" spans="14:25" ht="31.5">
      <c r="N148" s="274" t="s">
        <v>234</v>
      </c>
      <c r="O148" s="273">
        <v>5</v>
      </c>
      <c r="P148" s="272">
        <v>3</v>
      </c>
      <c r="Q148" s="266">
        <v>503</v>
      </c>
      <c r="R148" s="271" t="s">
        <v>235</v>
      </c>
      <c r="S148" s="270" t="s">
        <v>14</v>
      </c>
      <c r="T148" s="263" t="s">
        <v>149</v>
      </c>
      <c r="U148" s="262"/>
      <c r="V148" s="450">
        <v>5765.2</v>
      </c>
      <c r="W148" s="453"/>
      <c r="X148" s="454">
        <v>29979</v>
      </c>
      <c r="Y148" s="450">
        <v>0</v>
      </c>
    </row>
    <row r="149" spans="14:25" ht="47.25">
      <c r="N149" s="269" t="s">
        <v>157</v>
      </c>
      <c r="O149" s="268">
        <v>5</v>
      </c>
      <c r="P149" s="267">
        <v>3</v>
      </c>
      <c r="Q149" s="266">
        <v>503</v>
      </c>
      <c r="R149" s="265" t="s">
        <v>235</v>
      </c>
      <c r="S149" s="264">
        <v>200</v>
      </c>
      <c r="T149" s="263" t="s">
        <v>149</v>
      </c>
      <c r="U149" s="262"/>
      <c r="V149" s="451">
        <v>5765.2</v>
      </c>
      <c r="W149" s="453"/>
      <c r="X149" s="452">
        <v>29979</v>
      </c>
      <c r="Y149" s="451">
        <v>0</v>
      </c>
    </row>
    <row r="150" spans="14:25" ht="47.25">
      <c r="N150" s="269" t="s">
        <v>158</v>
      </c>
      <c r="O150" s="268">
        <v>5</v>
      </c>
      <c r="P150" s="267">
        <v>3</v>
      </c>
      <c r="Q150" s="266">
        <v>503</v>
      </c>
      <c r="R150" s="265" t="s">
        <v>235</v>
      </c>
      <c r="S150" s="264">
        <v>240</v>
      </c>
      <c r="T150" s="263" t="s">
        <v>149</v>
      </c>
      <c r="U150" s="262"/>
      <c r="V150" s="451">
        <v>5765.2</v>
      </c>
      <c r="W150" s="453"/>
      <c r="X150" s="452">
        <v>29979</v>
      </c>
      <c r="Y150" s="451">
        <v>0</v>
      </c>
    </row>
    <row r="151" spans="14:25" ht="15.75">
      <c r="N151" s="274" t="s">
        <v>236</v>
      </c>
      <c r="O151" s="273">
        <v>5</v>
      </c>
      <c r="P151" s="272">
        <v>3</v>
      </c>
      <c r="Q151" s="266">
        <v>503</v>
      </c>
      <c r="R151" s="271" t="s">
        <v>237</v>
      </c>
      <c r="S151" s="270" t="s">
        <v>14</v>
      </c>
      <c r="T151" s="263" t="s">
        <v>149</v>
      </c>
      <c r="U151" s="262"/>
      <c r="V151" s="450">
        <v>40000</v>
      </c>
      <c r="W151" s="453"/>
      <c r="X151" s="454">
        <v>40000</v>
      </c>
      <c r="Y151" s="450">
        <v>0</v>
      </c>
    </row>
    <row r="152" spans="14:25" ht="47.25">
      <c r="N152" s="269" t="s">
        <v>157</v>
      </c>
      <c r="O152" s="268">
        <v>5</v>
      </c>
      <c r="P152" s="267">
        <v>3</v>
      </c>
      <c r="Q152" s="266">
        <v>503</v>
      </c>
      <c r="R152" s="265" t="s">
        <v>237</v>
      </c>
      <c r="S152" s="264">
        <v>200</v>
      </c>
      <c r="T152" s="263" t="s">
        <v>149</v>
      </c>
      <c r="U152" s="262"/>
      <c r="V152" s="451">
        <v>40000</v>
      </c>
      <c r="W152" s="453"/>
      <c r="X152" s="452">
        <v>40000</v>
      </c>
      <c r="Y152" s="451">
        <v>0</v>
      </c>
    </row>
    <row r="153" spans="14:25" ht="47.25">
      <c r="N153" s="269" t="s">
        <v>158</v>
      </c>
      <c r="O153" s="268">
        <v>5</v>
      </c>
      <c r="P153" s="267">
        <v>3</v>
      </c>
      <c r="Q153" s="266">
        <v>503</v>
      </c>
      <c r="R153" s="265" t="s">
        <v>237</v>
      </c>
      <c r="S153" s="264">
        <v>240</v>
      </c>
      <c r="T153" s="263" t="s">
        <v>149</v>
      </c>
      <c r="U153" s="262"/>
      <c r="V153" s="451">
        <v>40000</v>
      </c>
      <c r="W153" s="453"/>
      <c r="X153" s="452">
        <v>40000</v>
      </c>
      <c r="Y153" s="451">
        <v>0</v>
      </c>
    </row>
    <row r="154" spans="14:25" ht="15.75">
      <c r="N154" s="274" t="s">
        <v>238</v>
      </c>
      <c r="O154" s="273">
        <v>5</v>
      </c>
      <c r="P154" s="272">
        <v>3</v>
      </c>
      <c r="Q154" s="266">
        <v>503</v>
      </c>
      <c r="R154" s="271" t="s">
        <v>239</v>
      </c>
      <c r="S154" s="270" t="s">
        <v>14</v>
      </c>
      <c r="T154" s="263" t="s">
        <v>149</v>
      </c>
      <c r="U154" s="262"/>
      <c r="V154" s="450">
        <v>169000.95999999999</v>
      </c>
      <c r="W154" s="453"/>
      <c r="X154" s="454">
        <v>370524</v>
      </c>
      <c r="Y154" s="450">
        <v>0</v>
      </c>
    </row>
    <row r="155" spans="14:25" ht="47.25">
      <c r="N155" s="269" t="s">
        <v>157</v>
      </c>
      <c r="O155" s="268">
        <v>5</v>
      </c>
      <c r="P155" s="267">
        <v>3</v>
      </c>
      <c r="Q155" s="266">
        <v>503</v>
      </c>
      <c r="R155" s="265" t="s">
        <v>239</v>
      </c>
      <c r="S155" s="264">
        <v>200</v>
      </c>
      <c r="T155" s="263" t="s">
        <v>149</v>
      </c>
      <c r="U155" s="262"/>
      <c r="V155" s="451">
        <v>169000.95999999999</v>
      </c>
      <c r="W155" s="453"/>
      <c r="X155" s="452">
        <v>370524</v>
      </c>
      <c r="Y155" s="451">
        <v>0</v>
      </c>
    </row>
    <row r="156" spans="14:25" ht="47.25">
      <c r="N156" s="269" t="s">
        <v>158</v>
      </c>
      <c r="O156" s="268">
        <v>5</v>
      </c>
      <c r="P156" s="267">
        <v>3</v>
      </c>
      <c r="Q156" s="266">
        <v>503</v>
      </c>
      <c r="R156" s="265" t="s">
        <v>239</v>
      </c>
      <c r="S156" s="264">
        <v>240</v>
      </c>
      <c r="T156" s="263" t="s">
        <v>149</v>
      </c>
      <c r="U156" s="262"/>
      <c r="V156" s="451">
        <v>169000.95999999999</v>
      </c>
      <c r="W156" s="453"/>
      <c r="X156" s="452">
        <v>370524</v>
      </c>
      <c r="Y156" s="451">
        <v>0</v>
      </c>
    </row>
    <row r="157" spans="14:25" ht="141.75">
      <c r="N157" s="274" t="s">
        <v>368</v>
      </c>
      <c r="O157" s="273">
        <v>5</v>
      </c>
      <c r="P157" s="272">
        <v>3</v>
      </c>
      <c r="Q157" s="266">
        <v>503</v>
      </c>
      <c r="R157" s="271" t="s">
        <v>240</v>
      </c>
      <c r="S157" s="270" t="s">
        <v>14</v>
      </c>
      <c r="T157" s="263" t="s">
        <v>149</v>
      </c>
      <c r="U157" s="262"/>
      <c r="V157" s="450">
        <v>0</v>
      </c>
      <c r="W157" s="453"/>
      <c r="X157" s="454">
        <v>500000</v>
      </c>
      <c r="Y157" s="450">
        <v>500000</v>
      </c>
    </row>
    <row r="158" spans="14:25" ht="47.25">
      <c r="N158" s="269" t="s">
        <v>157</v>
      </c>
      <c r="O158" s="268">
        <v>5</v>
      </c>
      <c r="P158" s="267">
        <v>3</v>
      </c>
      <c r="Q158" s="266">
        <v>503</v>
      </c>
      <c r="R158" s="265" t="s">
        <v>240</v>
      </c>
      <c r="S158" s="264">
        <v>200</v>
      </c>
      <c r="T158" s="263" t="s">
        <v>149</v>
      </c>
      <c r="U158" s="262"/>
      <c r="V158" s="451">
        <v>0</v>
      </c>
      <c r="W158" s="453"/>
      <c r="X158" s="452">
        <v>500000</v>
      </c>
      <c r="Y158" s="451">
        <v>500000</v>
      </c>
    </row>
    <row r="159" spans="14:25" ht="47.25">
      <c r="N159" s="269" t="s">
        <v>158</v>
      </c>
      <c r="O159" s="268">
        <v>5</v>
      </c>
      <c r="P159" s="267">
        <v>3</v>
      </c>
      <c r="Q159" s="266">
        <v>503</v>
      </c>
      <c r="R159" s="265" t="s">
        <v>240</v>
      </c>
      <c r="S159" s="264">
        <v>240</v>
      </c>
      <c r="T159" s="263" t="s">
        <v>149</v>
      </c>
      <c r="U159" s="262"/>
      <c r="V159" s="451">
        <v>0</v>
      </c>
      <c r="W159" s="453"/>
      <c r="X159" s="452">
        <v>500000</v>
      </c>
      <c r="Y159" s="451">
        <v>500000</v>
      </c>
    </row>
    <row r="160" spans="14:25" ht="15.75">
      <c r="N160" s="274" t="s">
        <v>241</v>
      </c>
      <c r="O160" s="273">
        <v>8</v>
      </c>
      <c r="P160" s="272">
        <v>0</v>
      </c>
      <c r="Q160" s="266">
        <v>801</v>
      </c>
      <c r="R160" s="271" t="s">
        <v>14</v>
      </c>
      <c r="S160" s="270" t="s">
        <v>14</v>
      </c>
      <c r="T160" s="263">
        <v>0</v>
      </c>
      <c r="U160" s="262"/>
      <c r="V160" s="450">
        <v>1273189</v>
      </c>
      <c r="W160" s="453"/>
      <c r="X160" s="454">
        <v>0</v>
      </c>
      <c r="Y160" s="450">
        <v>0</v>
      </c>
    </row>
    <row r="161" spans="14:25" ht="15.75">
      <c r="N161" s="274" t="s">
        <v>242</v>
      </c>
      <c r="O161" s="273">
        <v>8</v>
      </c>
      <c r="P161" s="272">
        <v>1</v>
      </c>
      <c r="Q161" s="266">
        <v>801</v>
      </c>
      <c r="R161" s="271" t="s">
        <v>14</v>
      </c>
      <c r="S161" s="270" t="s">
        <v>14</v>
      </c>
      <c r="T161" s="263">
        <v>0</v>
      </c>
      <c r="U161" s="262"/>
      <c r="V161" s="450">
        <v>1273189</v>
      </c>
      <c r="W161" s="453"/>
      <c r="X161" s="454">
        <v>0</v>
      </c>
      <c r="Y161" s="450">
        <v>0</v>
      </c>
    </row>
    <row r="162" spans="14:25" ht="31.5">
      <c r="N162" s="274" t="s">
        <v>147</v>
      </c>
      <c r="O162" s="273">
        <v>8</v>
      </c>
      <c r="P162" s="272">
        <v>1</v>
      </c>
      <c r="Q162" s="266">
        <v>801</v>
      </c>
      <c r="R162" s="271" t="s">
        <v>148</v>
      </c>
      <c r="S162" s="270" t="s">
        <v>14</v>
      </c>
      <c r="T162" s="263" t="s">
        <v>149</v>
      </c>
      <c r="U162" s="262"/>
      <c r="V162" s="450">
        <v>1273189</v>
      </c>
      <c r="W162" s="453"/>
      <c r="X162" s="454">
        <v>0</v>
      </c>
      <c r="Y162" s="450">
        <v>0</v>
      </c>
    </row>
    <row r="163" spans="14:25" ht="63">
      <c r="N163" s="274" t="s">
        <v>243</v>
      </c>
      <c r="O163" s="273">
        <v>8</v>
      </c>
      <c r="P163" s="272">
        <v>1</v>
      </c>
      <c r="Q163" s="266">
        <v>801</v>
      </c>
      <c r="R163" s="271" t="s">
        <v>244</v>
      </c>
      <c r="S163" s="270" t="s">
        <v>14</v>
      </c>
      <c r="T163" s="263" t="s">
        <v>149</v>
      </c>
      <c r="U163" s="262"/>
      <c r="V163" s="450">
        <v>1273189</v>
      </c>
      <c r="W163" s="453"/>
      <c r="X163" s="454">
        <v>0</v>
      </c>
      <c r="Y163" s="450">
        <v>0</v>
      </c>
    </row>
    <row r="164" spans="14:25" ht="15.75">
      <c r="N164" s="269" t="s">
        <v>165</v>
      </c>
      <c r="O164" s="268">
        <v>8</v>
      </c>
      <c r="P164" s="267">
        <v>1</v>
      </c>
      <c r="Q164" s="266">
        <v>801</v>
      </c>
      <c r="R164" s="265" t="s">
        <v>244</v>
      </c>
      <c r="S164" s="264">
        <v>500</v>
      </c>
      <c r="T164" s="263" t="s">
        <v>149</v>
      </c>
      <c r="U164" s="262"/>
      <c r="V164" s="451">
        <v>1273189</v>
      </c>
      <c r="W164" s="453"/>
      <c r="X164" s="452">
        <v>0</v>
      </c>
      <c r="Y164" s="451">
        <v>0</v>
      </c>
    </row>
    <row r="165" spans="14:25" ht="15.75">
      <c r="N165" s="269" t="s">
        <v>166</v>
      </c>
      <c r="O165" s="268">
        <v>8</v>
      </c>
      <c r="P165" s="267">
        <v>1</v>
      </c>
      <c r="Q165" s="266">
        <v>801</v>
      </c>
      <c r="R165" s="265" t="s">
        <v>244</v>
      </c>
      <c r="S165" s="264">
        <v>540</v>
      </c>
      <c r="T165" s="263" t="s">
        <v>149</v>
      </c>
      <c r="U165" s="262"/>
      <c r="V165" s="451">
        <v>1273189</v>
      </c>
      <c r="W165" s="453"/>
      <c r="X165" s="452">
        <v>0</v>
      </c>
      <c r="Y165" s="451">
        <v>0</v>
      </c>
    </row>
    <row r="166" spans="14:25" ht="15.75">
      <c r="N166" s="274" t="s">
        <v>245</v>
      </c>
      <c r="O166" s="273">
        <v>10</v>
      </c>
      <c r="P166" s="272">
        <v>0</v>
      </c>
      <c r="Q166" s="266">
        <v>1001</v>
      </c>
      <c r="R166" s="271" t="s">
        <v>14</v>
      </c>
      <c r="S166" s="270" t="s">
        <v>14</v>
      </c>
      <c r="T166" s="263">
        <v>0</v>
      </c>
      <c r="U166" s="262"/>
      <c r="V166" s="450">
        <v>302669.39</v>
      </c>
      <c r="W166" s="453"/>
      <c r="X166" s="454">
        <v>192033</v>
      </c>
      <c r="Y166" s="450">
        <v>192000</v>
      </c>
    </row>
    <row r="167" spans="14:25" ht="15.75">
      <c r="N167" s="274" t="s">
        <v>246</v>
      </c>
      <c r="O167" s="273">
        <v>10</v>
      </c>
      <c r="P167" s="272">
        <v>1</v>
      </c>
      <c r="Q167" s="266">
        <v>1001</v>
      </c>
      <c r="R167" s="271" t="s">
        <v>14</v>
      </c>
      <c r="S167" s="270" t="s">
        <v>14</v>
      </c>
      <c r="T167" s="263">
        <v>0</v>
      </c>
      <c r="U167" s="262"/>
      <c r="V167" s="450">
        <v>302669.39</v>
      </c>
      <c r="W167" s="453"/>
      <c r="X167" s="454">
        <v>192033</v>
      </c>
      <c r="Y167" s="450">
        <v>192000</v>
      </c>
    </row>
    <row r="168" spans="14:25" ht="31.5">
      <c r="N168" s="274" t="s">
        <v>147</v>
      </c>
      <c r="O168" s="273">
        <v>10</v>
      </c>
      <c r="P168" s="272">
        <v>1</v>
      </c>
      <c r="Q168" s="266">
        <v>1001</v>
      </c>
      <c r="R168" s="271" t="s">
        <v>148</v>
      </c>
      <c r="S168" s="270" t="s">
        <v>14</v>
      </c>
      <c r="T168" s="263" t="s">
        <v>149</v>
      </c>
      <c r="U168" s="262"/>
      <c r="V168" s="450">
        <v>302669.39</v>
      </c>
      <c r="W168" s="453"/>
      <c r="X168" s="454">
        <v>192033</v>
      </c>
      <c r="Y168" s="450">
        <v>192000</v>
      </c>
    </row>
    <row r="169" spans="14:25" ht="31.5">
      <c r="N169" s="274" t="s">
        <v>247</v>
      </c>
      <c r="O169" s="273">
        <v>10</v>
      </c>
      <c r="P169" s="272">
        <v>1</v>
      </c>
      <c r="Q169" s="266">
        <v>1001</v>
      </c>
      <c r="R169" s="271" t="s">
        <v>248</v>
      </c>
      <c r="S169" s="270" t="s">
        <v>14</v>
      </c>
      <c r="T169" s="263" t="s">
        <v>149</v>
      </c>
      <c r="U169" s="262"/>
      <c r="V169" s="450">
        <v>302669.39</v>
      </c>
      <c r="W169" s="453"/>
      <c r="X169" s="454">
        <v>192033</v>
      </c>
      <c r="Y169" s="450">
        <v>192000</v>
      </c>
    </row>
    <row r="170" spans="14:25" ht="31.5">
      <c r="N170" s="269" t="s">
        <v>249</v>
      </c>
      <c r="O170" s="268">
        <v>10</v>
      </c>
      <c r="P170" s="267">
        <v>1</v>
      </c>
      <c r="Q170" s="266">
        <v>1001</v>
      </c>
      <c r="R170" s="265" t="s">
        <v>248</v>
      </c>
      <c r="S170" s="264">
        <v>300</v>
      </c>
      <c r="T170" s="263" t="s">
        <v>149</v>
      </c>
      <c r="U170" s="262"/>
      <c r="V170" s="451">
        <v>302669.39</v>
      </c>
      <c r="W170" s="453"/>
      <c r="X170" s="452">
        <v>192033</v>
      </c>
      <c r="Y170" s="451">
        <v>192000</v>
      </c>
    </row>
    <row r="171" spans="14:25" ht="31.5">
      <c r="N171" s="269" t="s">
        <v>250</v>
      </c>
      <c r="O171" s="268">
        <v>10</v>
      </c>
      <c r="P171" s="267">
        <v>1</v>
      </c>
      <c r="Q171" s="266">
        <v>1001</v>
      </c>
      <c r="R171" s="265" t="s">
        <v>248</v>
      </c>
      <c r="S171" s="264">
        <v>310</v>
      </c>
      <c r="T171" s="263" t="s">
        <v>149</v>
      </c>
      <c r="U171" s="262"/>
      <c r="V171" s="451">
        <v>302669.39</v>
      </c>
      <c r="W171" s="453"/>
      <c r="X171" s="452">
        <v>192033</v>
      </c>
      <c r="Y171" s="451">
        <v>192000</v>
      </c>
    </row>
    <row r="172" spans="14:25" ht="15.75">
      <c r="N172" s="274" t="s">
        <v>251</v>
      </c>
      <c r="O172" s="273">
        <v>11</v>
      </c>
      <c r="P172" s="272">
        <v>0</v>
      </c>
      <c r="Q172" s="266">
        <v>1102</v>
      </c>
      <c r="R172" s="271" t="s">
        <v>14</v>
      </c>
      <c r="S172" s="270" t="s">
        <v>14</v>
      </c>
      <c r="T172" s="263">
        <v>0</v>
      </c>
      <c r="U172" s="262"/>
      <c r="V172" s="450">
        <v>39959</v>
      </c>
      <c r="W172" s="453"/>
      <c r="X172" s="454">
        <v>0</v>
      </c>
      <c r="Y172" s="450">
        <v>0</v>
      </c>
    </row>
    <row r="173" spans="14:25" ht="15.75">
      <c r="N173" s="274" t="s">
        <v>252</v>
      </c>
      <c r="O173" s="273">
        <v>11</v>
      </c>
      <c r="P173" s="272">
        <v>2</v>
      </c>
      <c r="Q173" s="266">
        <v>1102</v>
      </c>
      <c r="R173" s="271" t="s">
        <v>14</v>
      </c>
      <c r="S173" s="270" t="s">
        <v>14</v>
      </c>
      <c r="T173" s="263">
        <v>0</v>
      </c>
      <c r="U173" s="262"/>
      <c r="V173" s="450">
        <v>39959</v>
      </c>
      <c r="W173" s="453"/>
      <c r="X173" s="454">
        <v>0</v>
      </c>
      <c r="Y173" s="450">
        <v>0</v>
      </c>
    </row>
    <row r="174" spans="14:25" ht="31.5">
      <c r="N174" s="274" t="s">
        <v>147</v>
      </c>
      <c r="O174" s="273">
        <v>11</v>
      </c>
      <c r="P174" s="272">
        <v>2</v>
      </c>
      <c r="Q174" s="266">
        <v>1102</v>
      </c>
      <c r="R174" s="271" t="s">
        <v>148</v>
      </c>
      <c r="S174" s="270" t="s">
        <v>14</v>
      </c>
      <c r="T174" s="263" t="s">
        <v>149</v>
      </c>
      <c r="U174" s="262"/>
      <c r="V174" s="450">
        <v>39959</v>
      </c>
      <c r="W174" s="453"/>
      <c r="X174" s="454">
        <v>0</v>
      </c>
      <c r="Y174" s="450">
        <v>0</v>
      </c>
    </row>
    <row r="175" spans="14:25" ht="141.75">
      <c r="N175" s="274" t="s">
        <v>253</v>
      </c>
      <c r="O175" s="273">
        <v>11</v>
      </c>
      <c r="P175" s="272">
        <v>2</v>
      </c>
      <c r="Q175" s="266">
        <v>1102</v>
      </c>
      <c r="R175" s="271" t="s">
        <v>254</v>
      </c>
      <c r="S175" s="270" t="s">
        <v>14</v>
      </c>
      <c r="T175" s="263" t="s">
        <v>149</v>
      </c>
      <c r="U175" s="262"/>
      <c r="V175" s="450">
        <v>39959</v>
      </c>
      <c r="W175" s="453"/>
      <c r="X175" s="454">
        <v>0</v>
      </c>
      <c r="Y175" s="450">
        <v>0</v>
      </c>
    </row>
    <row r="176" spans="14:25" ht="15.75">
      <c r="N176" s="269" t="s">
        <v>165</v>
      </c>
      <c r="O176" s="268">
        <v>11</v>
      </c>
      <c r="P176" s="267">
        <v>2</v>
      </c>
      <c r="Q176" s="266">
        <v>1102</v>
      </c>
      <c r="R176" s="265" t="s">
        <v>254</v>
      </c>
      <c r="S176" s="264">
        <v>500</v>
      </c>
      <c r="T176" s="263" t="s">
        <v>149</v>
      </c>
      <c r="U176" s="262"/>
      <c r="V176" s="451">
        <v>39959</v>
      </c>
      <c r="W176" s="453"/>
      <c r="X176" s="452">
        <v>0</v>
      </c>
      <c r="Y176" s="451">
        <v>0</v>
      </c>
    </row>
    <row r="177" spans="14:25" ht="15.75">
      <c r="N177" s="269" t="s">
        <v>166</v>
      </c>
      <c r="O177" s="268">
        <v>11</v>
      </c>
      <c r="P177" s="267">
        <v>2</v>
      </c>
      <c r="Q177" s="266">
        <v>1102</v>
      </c>
      <c r="R177" s="265" t="s">
        <v>254</v>
      </c>
      <c r="S177" s="264">
        <v>540</v>
      </c>
      <c r="T177" s="263" t="s">
        <v>149</v>
      </c>
      <c r="U177" s="262"/>
      <c r="V177" s="451">
        <v>39959</v>
      </c>
      <c r="W177" s="453"/>
      <c r="X177" s="452">
        <v>0</v>
      </c>
      <c r="Y177" s="451">
        <v>0</v>
      </c>
    </row>
    <row r="178" spans="14:25" ht="15.75">
      <c r="N178" s="274" t="s">
        <v>255</v>
      </c>
      <c r="O178" s="273">
        <v>99</v>
      </c>
      <c r="P178" s="272">
        <v>0</v>
      </c>
      <c r="Q178" s="266">
        <v>9999</v>
      </c>
      <c r="R178" s="271" t="s">
        <v>14</v>
      </c>
      <c r="S178" s="270" t="s">
        <v>14</v>
      </c>
      <c r="T178" s="263">
        <v>0</v>
      </c>
      <c r="U178" s="262"/>
      <c r="V178" s="450">
        <v>0</v>
      </c>
      <c r="W178" s="453"/>
      <c r="X178" s="454">
        <v>144650</v>
      </c>
      <c r="Y178" s="450">
        <v>220510</v>
      </c>
    </row>
    <row r="179" spans="14:25" ht="15.75">
      <c r="N179" s="274" t="s">
        <v>255</v>
      </c>
      <c r="O179" s="273">
        <v>99</v>
      </c>
      <c r="P179" s="272">
        <v>99</v>
      </c>
      <c r="Q179" s="266">
        <v>9999</v>
      </c>
      <c r="R179" s="271" t="s">
        <v>14</v>
      </c>
      <c r="S179" s="270" t="s">
        <v>14</v>
      </c>
      <c r="T179" s="263">
        <v>0</v>
      </c>
      <c r="U179" s="262"/>
      <c r="V179" s="450">
        <v>0</v>
      </c>
      <c r="W179" s="453"/>
      <c r="X179" s="454">
        <v>144650</v>
      </c>
      <c r="Y179" s="450">
        <v>220510</v>
      </c>
    </row>
    <row r="180" spans="14:25" ht="31.5">
      <c r="N180" s="274" t="s">
        <v>147</v>
      </c>
      <c r="O180" s="273">
        <v>99</v>
      </c>
      <c r="P180" s="272">
        <v>99</v>
      </c>
      <c r="Q180" s="266">
        <v>9999</v>
      </c>
      <c r="R180" s="271" t="s">
        <v>148</v>
      </c>
      <c r="S180" s="270" t="s">
        <v>14</v>
      </c>
      <c r="T180" s="263" t="s">
        <v>149</v>
      </c>
      <c r="U180" s="262"/>
      <c r="V180" s="450">
        <v>0</v>
      </c>
      <c r="W180" s="453"/>
      <c r="X180" s="454">
        <v>144650</v>
      </c>
      <c r="Y180" s="450">
        <v>220510</v>
      </c>
    </row>
    <row r="181" spans="14:25" ht="15.75">
      <c r="N181" s="274" t="s">
        <v>255</v>
      </c>
      <c r="O181" s="273">
        <v>99</v>
      </c>
      <c r="P181" s="272">
        <v>99</v>
      </c>
      <c r="Q181" s="266">
        <v>9999</v>
      </c>
      <c r="R181" s="271" t="s">
        <v>256</v>
      </c>
      <c r="S181" s="270" t="s">
        <v>14</v>
      </c>
      <c r="T181" s="263" t="s">
        <v>149</v>
      </c>
      <c r="U181" s="262"/>
      <c r="V181" s="450">
        <v>0</v>
      </c>
      <c r="W181" s="453"/>
      <c r="X181" s="454">
        <v>144650</v>
      </c>
      <c r="Y181" s="450">
        <v>220510</v>
      </c>
    </row>
    <row r="182" spans="14:25" ht="15.75">
      <c r="N182" s="269" t="s">
        <v>255</v>
      </c>
      <c r="O182" s="268">
        <v>99</v>
      </c>
      <c r="P182" s="267">
        <v>99</v>
      </c>
      <c r="Q182" s="266">
        <v>9999</v>
      </c>
      <c r="R182" s="265" t="s">
        <v>256</v>
      </c>
      <c r="S182" s="264">
        <v>900</v>
      </c>
      <c r="T182" s="263" t="s">
        <v>149</v>
      </c>
      <c r="U182" s="262"/>
      <c r="V182" s="451">
        <v>0</v>
      </c>
      <c r="W182" s="453"/>
      <c r="X182" s="452">
        <v>144650</v>
      </c>
      <c r="Y182" s="451">
        <v>220510</v>
      </c>
    </row>
    <row r="183" spans="14:25" ht="15.75">
      <c r="N183" s="269" t="s">
        <v>255</v>
      </c>
      <c r="O183" s="268">
        <v>99</v>
      </c>
      <c r="P183" s="267">
        <v>99</v>
      </c>
      <c r="Q183" s="266">
        <v>9999</v>
      </c>
      <c r="R183" s="265" t="s">
        <v>256</v>
      </c>
      <c r="S183" s="264">
        <v>990</v>
      </c>
      <c r="T183" s="263" t="s">
        <v>149</v>
      </c>
      <c r="U183" s="262"/>
      <c r="V183" s="451">
        <v>0</v>
      </c>
      <c r="W183" s="453"/>
      <c r="X183" s="452">
        <v>144650</v>
      </c>
      <c r="Y183" s="451">
        <v>220510</v>
      </c>
    </row>
    <row r="184" spans="14:25" ht="15.75">
      <c r="N184" s="261" t="s">
        <v>66</v>
      </c>
      <c r="O184" s="260"/>
      <c r="P184" s="260"/>
      <c r="Q184" s="260"/>
      <c r="R184" s="260"/>
      <c r="S184" s="259"/>
      <c r="T184" s="258"/>
      <c r="U184" s="257"/>
      <c r="V184" s="455">
        <v>10007277.68</v>
      </c>
      <c r="W184" s="456"/>
      <c r="X184" s="457">
        <v>8033817</v>
      </c>
      <c r="Y184" s="455">
        <v>5032115</v>
      </c>
    </row>
  </sheetData>
  <mergeCells count="14">
    <mergeCell ref="B16:K16"/>
    <mergeCell ref="V1:Y5"/>
    <mergeCell ref="N8:Y10"/>
    <mergeCell ref="V12:Y12"/>
    <mergeCell ref="Q13:Q15"/>
    <mergeCell ref="U13:U14"/>
    <mergeCell ref="V13:V14"/>
    <mergeCell ref="X13:X14"/>
    <mergeCell ref="Y13:Y14"/>
    <mergeCell ref="N13:N14"/>
    <mergeCell ref="O13:O14"/>
    <mergeCell ref="P13:P14"/>
    <mergeCell ref="R13:R14"/>
    <mergeCell ref="S13:S14"/>
  </mergeCells>
  <pageMargins left="0.98425196850393704" right="0.39370078740157483" top="0.78740157480314965" bottom="0.78740157480314965" header="0.51181102362204722" footer="0.51181102362204722"/>
  <pageSetup paperSize="9" scale="63" fitToHeight="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43"/>
  <sheetViews>
    <sheetView view="pageBreakPreview" zoomScale="110" zoomScaleSheetLayoutView="110" workbookViewId="0">
      <selection activeCell="S6" sqref="S6"/>
    </sheetView>
  </sheetViews>
  <sheetFormatPr defaultRowHeight="12.75"/>
  <cols>
    <col min="1" max="1" width="0.28515625" style="23" customWidth="1"/>
    <col min="2" max="13" width="0" style="23" hidden="1" customWidth="1"/>
    <col min="14" max="14" width="40.140625" style="23" customWidth="1"/>
    <col min="15" max="15" width="15.28515625" style="23" bestFit="1" customWidth="1"/>
    <col min="16" max="16" width="5.85546875" style="23" bestFit="1" customWidth="1"/>
    <col min="17" max="17" width="3.85546875" style="23" bestFit="1" customWidth="1"/>
    <col min="18" max="18" width="4.42578125" style="23" bestFit="1" customWidth="1"/>
    <col min="19" max="19" width="21.140625" style="23" bestFit="1" customWidth="1"/>
    <col min="20" max="20" width="0" style="23" hidden="1" customWidth="1"/>
    <col min="21" max="22" width="21.140625" style="23" bestFit="1" customWidth="1"/>
    <col min="23" max="25" width="0" style="23" hidden="1" customWidth="1"/>
    <col min="26" max="26" width="13.7109375" style="23" bestFit="1" customWidth="1"/>
    <col min="27" max="27" width="1.28515625" style="23" customWidth="1"/>
    <col min="28" max="29" width="13.7109375" style="23" bestFit="1" customWidth="1"/>
    <col min="30" max="253" width="1.28515625" style="23" customWidth="1"/>
    <col min="254" max="16384" width="9.140625" style="23"/>
  </cols>
  <sheetData>
    <row r="1" spans="1:29" ht="14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503" t="s">
        <v>388</v>
      </c>
      <c r="T1" s="504"/>
      <c r="U1" s="504"/>
      <c r="V1" s="504"/>
      <c r="W1" s="22"/>
      <c r="X1" s="22"/>
      <c r="Y1" s="22"/>
    </row>
    <row r="2" spans="1:29" ht="14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504"/>
      <c r="T2" s="504"/>
      <c r="U2" s="504"/>
      <c r="V2" s="504"/>
      <c r="W2" s="22"/>
      <c r="X2" s="22"/>
      <c r="Y2" s="22"/>
    </row>
    <row r="3" spans="1:29" ht="14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4"/>
      <c r="T3" s="504"/>
      <c r="U3" s="504"/>
      <c r="V3" s="504"/>
      <c r="W3" s="22"/>
      <c r="X3" s="22"/>
      <c r="Y3" s="22"/>
    </row>
    <row r="4" spans="1:29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504"/>
      <c r="T4" s="504"/>
      <c r="U4" s="504"/>
      <c r="V4" s="504"/>
      <c r="W4" s="24"/>
      <c r="X4" s="24"/>
      <c r="Y4" s="24"/>
    </row>
    <row r="5" spans="1:29" ht="36.7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504"/>
      <c r="T5" s="504"/>
      <c r="U5" s="504"/>
      <c r="V5" s="504"/>
      <c r="W5" s="24"/>
      <c r="X5" s="24"/>
      <c r="Y5" s="24"/>
    </row>
    <row r="6" spans="1:29" ht="30.7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5"/>
      <c r="U6" s="25"/>
      <c r="V6" s="25"/>
      <c r="W6" s="24"/>
      <c r="X6" s="24"/>
      <c r="Y6" s="24"/>
    </row>
    <row r="7" spans="1:29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5"/>
      <c r="U7" s="25"/>
      <c r="V7" s="25"/>
      <c r="W7" s="24"/>
      <c r="X7" s="24"/>
      <c r="Y7" s="24"/>
    </row>
    <row r="8" spans="1:29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505" t="s">
        <v>382</v>
      </c>
      <c r="O8" s="504"/>
      <c r="P8" s="504"/>
      <c r="Q8" s="504"/>
      <c r="R8" s="504"/>
      <c r="S8" s="504"/>
      <c r="T8" s="504"/>
      <c r="U8" s="504"/>
      <c r="V8" s="504"/>
      <c r="W8" s="24"/>
      <c r="X8" s="24"/>
      <c r="Y8" s="24"/>
    </row>
    <row r="9" spans="1:29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504"/>
      <c r="O9" s="504"/>
      <c r="P9" s="504"/>
      <c r="Q9" s="504"/>
      <c r="R9" s="504"/>
      <c r="S9" s="504"/>
      <c r="T9" s="504"/>
      <c r="U9" s="504"/>
      <c r="V9" s="504"/>
      <c r="W9" s="24"/>
      <c r="X9" s="24"/>
      <c r="Y9" s="24"/>
    </row>
    <row r="10" spans="1:29" ht="18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4"/>
      <c r="N10" s="504"/>
      <c r="O10" s="504"/>
      <c r="P10" s="504"/>
      <c r="Q10" s="504"/>
      <c r="R10" s="504"/>
      <c r="S10" s="504"/>
      <c r="T10" s="504"/>
      <c r="U10" s="504"/>
      <c r="V10" s="504"/>
      <c r="W10" s="26"/>
      <c r="X10" s="24"/>
      <c r="Y10" s="24"/>
    </row>
    <row r="11" spans="1:29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6"/>
      <c r="X11" s="24"/>
      <c r="Y11" s="24"/>
    </row>
    <row r="12" spans="1:29" ht="12.7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06" t="s">
        <v>13</v>
      </c>
      <c r="T12" s="506"/>
      <c r="U12" s="506"/>
      <c r="V12" s="506"/>
      <c r="W12" s="27"/>
      <c r="X12" s="28"/>
      <c r="Y12" s="28"/>
    </row>
    <row r="13" spans="1:29" ht="18.7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9"/>
      <c r="O13" s="29"/>
      <c r="P13" s="30"/>
      <c r="Q13" s="29"/>
      <c r="R13" s="30"/>
      <c r="S13" s="511" t="s">
        <v>144</v>
      </c>
      <c r="T13" s="32"/>
      <c r="U13" s="513" t="s">
        <v>145</v>
      </c>
      <c r="V13" s="511" t="s">
        <v>146</v>
      </c>
      <c r="W13" s="27"/>
      <c r="X13" s="28"/>
      <c r="Y13" s="28"/>
    </row>
    <row r="14" spans="1:29" ht="42" customHeight="1">
      <c r="A14" s="27"/>
      <c r="B14" s="33"/>
      <c r="C14" s="33" t="s">
        <v>16</v>
      </c>
      <c r="D14" s="33"/>
      <c r="E14" s="33"/>
      <c r="F14" s="33"/>
      <c r="G14" s="33"/>
      <c r="H14" s="33"/>
      <c r="I14" s="33" t="s">
        <v>17</v>
      </c>
      <c r="J14" s="33"/>
      <c r="K14" s="33"/>
      <c r="L14" s="33"/>
      <c r="M14" s="33"/>
      <c r="N14" s="34" t="s">
        <v>18</v>
      </c>
      <c r="O14" s="34" t="s">
        <v>21</v>
      </c>
      <c r="P14" s="35" t="s">
        <v>22</v>
      </c>
      <c r="Q14" s="34" t="s">
        <v>19</v>
      </c>
      <c r="R14" s="34" t="s">
        <v>20</v>
      </c>
      <c r="S14" s="512"/>
      <c r="T14" s="37" t="s">
        <v>24</v>
      </c>
      <c r="U14" s="514"/>
      <c r="V14" s="512"/>
      <c r="W14" s="38"/>
      <c r="X14" s="38"/>
      <c r="Y14" s="27"/>
    </row>
    <row r="15" spans="1:29" ht="15" customHeight="1">
      <c r="A15" s="2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9">
        <v>1</v>
      </c>
      <c r="O15" s="40">
        <v>2</v>
      </c>
      <c r="P15" s="40">
        <v>3</v>
      </c>
      <c r="Q15" s="39">
        <v>4</v>
      </c>
      <c r="R15" s="40">
        <v>5</v>
      </c>
      <c r="S15" s="43">
        <v>6</v>
      </c>
      <c r="T15" s="44"/>
      <c r="U15" s="45">
        <v>7</v>
      </c>
      <c r="V15" s="45">
        <v>8</v>
      </c>
      <c r="W15" s="38"/>
      <c r="X15" s="38"/>
      <c r="Y15" s="27"/>
    </row>
    <row r="16" spans="1:29" ht="94.5">
      <c r="A16" s="46"/>
      <c r="B16" s="502" t="s">
        <v>25</v>
      </c>
      <c r="C16" s="502"/>
      <c r="D16" s="502"/>
      <c r="E16" s="502"/>
      <c r="F16" s="502"/>
      <c r="G16" s="502"/>
      <c r="H16" s="502"/>
      <c r="I16" s="502"/>
      <c r="J16" s="502"/>
      <c r="K16" s="502"/>
      <c r="L16" s="47">
        <v>113</v>
      </c>
      <c r="M16" s="48"/>
      <c r="N16" s="283" t="s">
        <v>184</v>
      </c>
      <c r="O16" s="282" t="s">
        <v>185</v>
      </c>
      <c r="P16" s="282" t="s">
        <v>14</v>
      </c>
      <c r="Q16" s="281">
        <v>0</v>
      </c>
      <c r="R16" s="281">
        <v>0</v>
      </c>
      <c r="S16" s="461">
        <v>1000</v>
      </c>
      <c r="T16" s="460"/>
      <c r="U16" s="462">
        <v>0</v>
      </c>
      <c r="V16" s="461">
        <v>0</v>
      </c>
      <c r="W16" s="49" t="s">
        <v>26</v>
      </c>
      <c r="X16" s="50"/>
      <c r="Y16" s="51"/>
      <c r="Z16" s="391"/>
      <c r="AA16" s="392"/>
      <c r="AB16" s="391"/>
      <c r="AC16" s="391"/>
    </row>
    <row r="17" spans="1:29" ht="11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3" t="s">
        <v>186</v>
      </c>
      <c r="O17" s="282" t="s">
        <v>187</v>
      </c>
      <c r="P17" s="282" t="s">
        <v>14</v>
      </c>
      <c r="Q17" s="281">
        <v>0</v>
      </c>
      <c r="R17" s="281">
        <v>0</v>
      </c>
      <c r="S17" s="461">
        <v>1000</v>
      </c>
      <c r="T17" s="460"/>
      <c r="U17" s="462">
        <v>0</v>
      </c>
      <c r="V17" s="461">
        <v>0</v>
      </c>
      <c r="W17" s="28"/>
      <c r="X17" s="28"/>
      <c r="Y17" s="28"/>
      <c r="Z17" s="391"/>
      <c r="AA17" s="392"/>
      <c r="AB17" s="391"/>
      <c r="AC17" s="391"/>
    </row>
    <row r="18" spans="1:29" ht="47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0" t="s">
        <v>157</v>
      </c>
      <c r="O18" s="279" t="s">
        <v>187</v>
      </c>
      <c r="P18" s="279">
        <v>200</v>
      </c>
      <c r="Q18" s="278">
        <v>0</v>
      </c>
      <c r="R18" s="278">
        <v>0</v>
      </c>
      <c r="S18" s="458">
        <v>1000</v>
      </c>
      <c r="T18" s="460"/>
      <c r="U18" s="459">
        <v>0</v>
      </c>
      <c r="V18" s="458">
        <v>0</v>
      </c>
      <c r="W18" s="27"/>
      <c r="X18" s="28"/>
      <c r="Y18" s="28"/>
      <c r="Z18" s="393"/>
      <c r="AA18" s="392"/>
      <c r="AB18" s="393"/>
      <c r="AC18" s="393"/>
    </row>
    <row r="19" spans="1:29" ht="47.25">
      <c r="N19" s="280" t="s">
        <v>158</v>
      </c>
      <c r="O19" s="279" t="s">
        <v>187</v>
      </c>
      <c r="P19" s="279" t="s">
        <v>328</v>
      </c>
      <c r="Q19" s="278">
        <v>3</v>
      </c>
      <c r="R19" s="278">
        <v>10</v>
      </c>
      <c r="S19" s="458">
        <v>1000</v>
      </c>
      <c r="T19" s="460"/>
      <c r="U19" s="459">
        <v>0</v>
      </c>
      <c r="V19" s="458">
        <v>0</v>
      </c>
      <c r="Z19" s="393"/>
      <c r="AA19" s="392"/>
      <c r="AB19" s="393"/>
      <c r="AC19" s="393"/>
    </row>
    <row r="20" spans="1:29" ht="126">
      <c r="N20" s="283" t="s">
        <v>193</v>
      </c>
      <c r="O20" s="282" t="s">
        <v>194</v>
      </c>
      <c r="P20" s="282" t="s">
        <v>14</v>
      </c>
      <c r="Q20" s="281">
        <v>0</v>
      </c>
      <c r="R20" s="281">
        <v>0</v>
      </c>
      <c r="S20" s="461">
        <v>1000</v>
      </c>
      <c r="T20" s="460"/>
      <c r="U20" s="462">
        <v>0</v>
      </c>
      <c r="V20" s="461">
        <v>0</v>
      </c>
      <c r="Z20" s="391"/>
      <c r="AA20" s="392"/>
      <c r="AB20" s="391"/>
      <c r="AC20" s="391"/>
    </row>
    <row r="21" spans="1:29" ht="141.75">
      <c r="N21" s="283" t="s">
        <v>195</v>
      </c>
      <c r="O21" s="282" t="s">
        <v>196</v>
      </c>
      <c r="P21" s="282" t="s">
        <v>14</v>
      </c>
      <c r="Q21" s="281">
        <v>0</v>
      </c>
      <c r="R21" s="281">
        <v>0</v>
      </c>
      <c r="S21" s="461">
        <v>1000</v>
      </c>
      <c r="T21" s="460"/>
      <c r="U21" s="462">
        <v>0</v>
      </c>
      <c r="V21" s="461">
        <v>0</v>
      </c>
      <c r="Z21" s="391"/>
      <c r="AA21" s="392"/>
      <c r="AB21" s="391"/>
      <c r="AC21" s="391"/>
    </row>
    <row r="22" spans="1:29" ht="47.25">
      <c r="N22" s="280" t="s">
        <v>157</v>
      </c>
      <c r="O22" s="279" t="s">
        <v>196</v>
      </c>
      <c r="P22" s="279">
        <v>200</v>
      </c>
      <c r="Q22" s="278">
        <v>0</v>
      </c>
      <c r="R22" s="278">
        <v>0</v>
      </c>
      <c r="S22" s="458">
        <v>1000</v>
      </c>
      <c r="T22" s="460"/>
      <c r="U22" s="459">
        <v>0</v>
      </c>
      <c r="V22" s="458">
        <v>0</v>
      </c>
      <c r="Z22" s="393"/>
      <c r="AA22" s="392"/>
      <c r="AB22" s="393"/>
      <c r="AC22" s="393"/>
    </row>
    <row r="23" spans="1:29" ht="47.25">
      <c r="N23" s="280" t="s">
        <v>158</v>
      </c>
      <c r="O23" s="279" t="s">
        <v>196</v>
      </c>
      <c r="P23" s="279" t="s">
        <v>328</v>
      </c>
      <c r="Q23" s="278">
        <v>3</v>
      </c>
      <c r="R23" s="278">
        <v>14</v>
      </c>
      <c r="S23" s="458">
        <v>1000</v>
      </c>
      <c r="T23" s="460"/>
      <c r="U23" s="459">
        <v>0</v>
      </c>
      <c r="V23" s="458">
        <v>0</v>
      </c>
      <c r="Z23" s="393"/>
      <c r="AA23" s="392"/>
      <c r="AB23" s="393"/>
      <c r="AC23" s="393"/>
    </row>
    <row r="24" spans="1:29" ht="110.25">
      <c r="N24" s="283" t="s">
        <v>212</v>
      </c>
      <c r="O24" s="282" t="s">
        <v>213</v>
      </c>
      <c r="P24" s="282" t="s">
        <v>14</v>
      </c>
      <c r="Q24" s="281">
        <v>0</v>
      </c>
      <c r="R24" s="281">
        <v>0</v>
      </c>
      <c r="S24" s="461">
        <v>1000</v>
      </c>
      <c r="T24" s="460"/>
      <c r="U24" s="462">
        <v>1000</v>
      </c>
      <c r="V24" s="461">
        <v>0</v>
      </c>
      <c r="Z24" s="391"/>
      <c r="AA24" s="392"/>
      <c r="AB24" s="391"/>
      <c r="AC24" s="391"/>
    </row>
    <row r="25" spans="1:29" ht="126">
      <c r="N25" s="283" t="s">
        <v>214</v>
      </c>
      <c r="O25" s="282" t="s">
        <v>215</v>
      </c>
      <c r="P25" s="282" t="s">
        <v>14</v>
      </c>
      <c r="Q25" s="281">
        <v>0</v>
      </c>
      <c r="R25" s="281">
        <v>0</v>
      </c>
      <c r="S25" s="461">
        <v>1000</v>
      </c>
      <c r="T25" s="460"/>
      <c r="U25" s="462">
        <v>1000</v>
      </c>
      <c r="V25" s="461">
        <v>0</v>
      </c>
      <c r="Z25" s="391"/>
      <c r="AA25" s="392"/>
      <c r="AB25" s="391"/>
      <c r="AC25" s="391"/>
    </row>
    <row r="26" spans="1:29" ht="15.75">
      <c r="N26" s="280" t="s">
        <v>159</v>
      </c>
      <c r="O26" s="279" t="s">
        <v>215</v>
      </c>
      <c r="P26" s="279">
        <v>800</v>
      </c>
      <c r="Q26" s="278">
        <v>0</v>
      </c>
      <c r="R26" s="278">
        <v>0</v>
      </c>
      <c r="S26" s="458">
        <v>1000</v>
      </c>
      <c r="T26" s="460"/>
      <c r="U26" s="459">
        <v>1000</v>
      </c>
      <c r="V26" s="458">
        <v>0</v>
      </c>
      <c r="Z26" s="393"/>
      <c r="AA26" s="392"/>
      <c r="AB26" s="393"/>
      <c r="AC26" s="393"/>
    </row>
    <row r="27" spans="1:29" ht="78.75">
      <c r="N27" s="280" t="s">
        <v>216</v>
      </c>
      <c r="O27" s="279" t="s">
        <v>215</v>
      </c>
      <c r="P27" s="279" t="s">
        <v>329</v>
      </c>
      <c r="Q27" s="278">
        <v>4</v>
      </c>
      <c r="R27" s="278">
        <v>12</v>
      </c>
      <c r="S27" s="458">
        <v>1000</v>
      </c>
      <c r="T27" s="460"/>
      <c r="U27" s="459">
        <v>1000</v>
      </c>
      <c r="V27" s="458">
        <v>0</v>
      </c>
      <c r="Z27" s="393"/>
      <c r="AA27" s="392"/>
      <c r="AB27" s="393"/>
      <c r="AC27" s="393"/>
    </row>
    <row r="28" spans="1:29" ht="78.75">
      <c r="N28" s="283" t="s">
        <v>222</v>
      </c>
      <c r="O28" s="282" t="s">
        <v>223</v>
      </c>
      <c r="P28" s="282" t="s">
        <v>14</v>
      </c>
      <c r="Q28" s="281">
        <v>0</v>
      </c>
      <c r="R28" s="281">
        <v>0</v>
      </c>
      <c r="S28" s="461">
        <v>1000</v>
      </c>
      <c r="T28" s="460"/>
      <c r="U28" s="462">
        <v>0</v>
      </c>
      <c r="V28" s="461">
        <v>0</v>
      </c>
      <c r="Z28" s="391"/>
      <c r="AA28" s="392"/>
      <c r="AB28" s="391"/>
      <c r="AC28" s="391"/>
    </row>
    <row r="29" spans="1:29" ht="94.5">
      <c r="N29" s="283" t="s">
        <v>224</v>
      </c>
      <c r="O29" s="282" t="s">
        <v>225</v>
      </c>
      <c r="P29" s="282" t="s">
        <v>14</v>
      </c>
      <c r="Q29" s="281">
        <v>0</v>
      </c>
      <c r="R29" s="281">
        <v>0</v>
      </c>
      <c r="S29" s="461">
        <v>1000</v>
      </c>
      <c r="T29" s="460"/>
      <c r="U29" s="462">
        <v>0</v>
      </c>
      <c r="V29" s="461">
        <v>0</v>
      </c>
      <c r="Z29" s="391"/>
      <c r="AA29" s="392"/>
      <c r="AB29" s="391"/>
      <c r="AC29" s="391"/>
    </row>
    <row r="30" spans="1:29" ht="47.25">
      <c r="N30" s="280" t="s">
        <v>157</v>
      </c>
      <c r="O30" s="279" t="s">
        <v>225</v>
      </c>
      <c r="P30" s="279">
        <v>200</v>
      </c>
      <c r="Q30" s="278">
        <v>0</v>
      </c>
      <c r="R30" s="278">
        <v>0</v>
      </c>
      <c r="S30" s="458">
        <v>1000</v>
      </c>
      <c r="T30" s="460"/>
      <c r="U30" s="459">
        <v>0</v>
      </c>
      <c r="V30" s="458">
        <v>0</v>
      </c>
      <c r="Z30" s="393"/>
      <c r="AA30" s="392"/>
      <c r="AB30" s="393"/>
      <c r="AC30" s="393"/>
    </row>
    <row r="31" spans="1:29" ht="47.25">
      <c r="N31" s="280" t="s">
        <v>158</v>
      </c>
      <c r="O31" s="279" t="s">
        <v>225</v>
      </c>
      <c r="P31" s="279" t="s">
        <v>328</v>
      </c>
      <c r="Q31" s="278">
        <v>5</v>
      </c>
      <c r="R31" s="278">
        <v>3</v>
      </c>
      <c r="S31" s="458">
        <v>1000</v>
      </c>
      <c r="T31" s="460"/>
      <c r="U31" s="459">
        <v>0</v>
      </c>
      <c r="V31" s="458">
        <v>0</v>
      </c>
      <c r="Z31" s="393"/>
      <c r="AA31" s="392"/>
      <c r="AB31" s="393"/>
      <c r="AC31" s="393"/>
    </row>
    <row r="32" spans="1:29" ht="110.25">
      <c r="N32" s="283" t="s">
        <v>226</v>
      </c>
      <c r="O32" s="282" t="s">
        <v>227</v>
      </c>
      <c r="P32" s="282" t="s">
        <v>14</v>
      </c>
      <c r="Q32" s="281">
        <v>0</v>
      </c>
      <c r="R32" s="281">
        <v>0</v>
      </c>
      <c r="S32" s="461">
        <v>5000</v>
      </c>
      <c r="T32" s="460"/>
      <c r="U32" s="462">
        <v>5000</v>
      </c>
      <c r="V32" s="461">
        <v>0</v>
      </c>
      <c r="Z32" s="391"/>
      <c r="AA32" s="392"/>
      <c r="AB32" s="391"/>
      <c r="AC32" s="391"/>
    </row>
    <row r="33" spans="14:29" ht="126">
      <c r="N33" s="283" t="s">
        <v>228</v>
      </c>
      <c r="O33" s="282" t="s">
        <v>229</v>
      </c>
      <c r="P33" s="282" t="s">
        <v>14</v>
      </c>
      <c r="Q33" s="281">
        <v>0</v>
      </c>
      <c r="R33" s="281">
        <v>0</v>
      </c>
      <c r="S33" s="461">
        <v>5000</v>
      </c>
      <c r="T33" s="460"/>
      <c r="U33" s="462">
        <v>5000</v>
      </c>
      <c r="V33" s="461">
        <v>0</v>
      </c>
      <c r="Z33" s="391"/>
      <c r="AA33" s="392"/>
      <c r="AB33" s="391"/>
      <c r="AC33" s="391"/>
    </row>
    <row r="34" spans="14:29" ht="47.25">
      <c r="N34" s="280" t="s">
        <v>157</v>
      </c>
      <c r="O34" s="279" t="s">
        <v>229</v>
      </c>
      <c r="P34" s="279">
        <v>200</v>
      </c>
      <c r="Q34" s="278">
        <v>0</v>
      </c>
      <c r="R34" s="278">
        <v>0</v>
      </c>
      <c r="S34" s="458">
        <v>5000</v>
      </c>
      <c r="T34" s="460"/>
      <c r="U34" s="459">
        <v>5000</v>
      </c>
      <c r="V34" s="458">
        <v>0</v>
      </c>
      <c r="Z34" s="393"/>
      <c r="AA34" s="392"/>
      <c r="AB34" s="393"/>
      <c r="AC34" s="393"/>
    </row>
    <row r="35" spans="14:29" ht="47.25">
      <c r="N35" s="280" t="s">
        <v>158</v>
      </c>
      <c r="O35" s="279" t="s">
        <v>229</v>
      </c>
      <c r="P35" s="279" t="s">
        <v>328</v>
      </c>
      <c r="Q35" s="278">
        <v>5</v>
      </c>
      <c r="R35" s="278">
        <v>3</v>
      </c>
      <c r="S35" s="458">
        <v>5000</v>
      </c>
      <c r="T35" s="460"/>
      <c r="U35" s="459">
        <v>5000</v>
      </c>
      <c r="V35" s="458">
        <v>0</v>
      </c>
      <c r="Z35" s="393"/>
      <c r="AA35" s="392"/>
      <c r="AB35" s="393"/>
      <c r="AC35" s="393"/>
    </row>
    <row r="36" spans="14:29" ht="126">
      <c r="N36" s="283" t="s">
        <v>201</v>
      </c>
      <c r="O36" s="282" t="s">
        <v>202</v>
      </c>
      <c r="P36" s="282" t="s">
        <v>14</v>
      </c>
      <c r="Q36" s="281">
        <v>0</v>
      </c>
      <c r="R36" s="281">
        <v>0</v>
      </c>
      <c r="S36" s="461">
        <v>815204.67</v>
      </c>
      <c r="T36" s="460"/>
      <c r="U36" s="462">
        <v>0</v>
      </c>
      <c r="V36" s="461">
        <v>0</v>
      </c>
      <c r="Z36" s="391"/>
      <c r="AA36" s="392"/>
      <c r="AB36" s="391"/>
      <c r="AC36" s="391"/>
    </row>
    <row r="37" spans="14:29" ht="141.75">
      <c r="N37" s="283" t="s">
        <v>203</v>
      </c>
      <c r="O37" s="282" t="s">
        <v>204</v>
      </c>
      <c r="P37" s="282" t="s">
        <v>14</v>
      </c>
      <c r="Q37" s="281">
        <v>0</v>
      </c>
      <c r="R37" s="281">
        <v>0</v>
      </c>
      <c r="S37" s="461">
        <v>815204.67</v>
      </c>
      <c r="T37" s="460"/>
      <c r="U37" s="462">
        <v>0</v>
      </c>
      <c r="V37" s="461">
        <v>0</v>
      </c>
      <c r="Z37" s="391"/>
      <c r="AA37" s="392"/>
      <c r="AB37" s="391"/>
      <c r="AC37" s="391"/>
    </row>
    <row r="38" spans="14:29" ht="47.25">
      <c r="N38" s="280" t="s">
        <v>157</v>
      </c>
      <c r="O38" s="279" t="s">
        <v>204</v>
      </c>
      <c r="P38" s="279">
        <v>200</v>
      </c>
      <c r="Q38" s="278">
        <v>0</v>
      </c>
      <c r="R38" s="278">
        <v>0</v>
      </c>
      <c r="S38" s="458">
        <v>815204.67</v>
      </c>
      <c r="T38" s="460"/>
      <c r="U38" s="459">
        <v>0</v>
      </c>
      <c r="V38" s="458">
        <v>0</v>
      </c>
      <c r="Z38" s="393"/>
      <c r="AA38" s="392"/>
      <c r="AB38" s="393"/>
      <c r="AC38" s="393"/>
    </row>
    <row r="39" spans="14:29" ht="47.25">
      <c r="N39" s="280" t="s">
        <v>158</v>
      </c>
      <c r="O39" s="279" t="s">
        <v>204</v>
      </c>
      <c r="P39" s="279" t="s">
        <v>328</v>
      </c>
      <c r="Q39" s="278">
        <v>4</v>
      </c>
      <c r="R39" s="278">
        <v>9</v>
      </c>
      <c r="S39" s="458">
        <v>815204.67</v>
      </c>
      <c r="T39" s="460"/>
      <c r="U39" s="459">
        <v>0</v>
      </c>
      <c r="V39" s="458">
        <v>0</v>
      </c>
      <c r="Z39" s="393"/>
      <c r="AA39" s="392"/>
      <c r="AB39" s="393"/>
      <c r="AC39" s="393"/>
    </row>
    <row r="40" spans="14:29" ht="31.5">
      <c r="N40" s="283" t="s">
        <v>147</v>
      </c>
      <c r="O40" s="282" t="s">
        <v>148</v>
      </c>
      <c r="P40" s="282" t="s">
        <v>14</v>
      </c>
      <c r="Q40" s="281">
        <v>0</v>
      </c>
      <c r="R40" s="281">
        <v>0</v>
      </c>
      <c r="S40" s="461">
        <v>9183073.0099999998</v>
      </c>
      <c r="T40" s="460"/>
      <c r="U40" s="462">
        <v>8027817</v>
      </c>
      <c r="V40" s="461">
        <v>5032115</v>
      </c>
      <c r="Z40" s="391"/>
      <c r="AA40" s="392"/>
      <c r="AB40" s="391"/>
      <c r="AC40" s="391"/>
    </row>
    <row r="41" spans="14:29" ht="15.75">
      <c r="N41" s="283" t="s">
        <v>150</v>
      </c>
      <c r="O41" s="282" t="s">
        <v>151</v>
      </c>
      <c r="P41" s="282" t="s">
        <v>14</v>
      </c>
      <c r="Q41" s="281">
        <v>0</v>
      </c>
      <c r="R41" s="281">
        <v>0</v>
      </c>
      <c r="S41" s="461">
        <v>777588.54</v>
      </c>
      <c r="T41" s="460"/>
      <c r="U41" s="462">
        <v>769114</v>
      </c>
      <c r="V41" s="461">
        <v>769114</v>
      </c>
      <c r="Z41" s="391"/>
      <c r="AA41" s="392"/>
      <c r="AB41" s="391"/>
      <c r="AC41" s="391"/>
    </row>
    <row r="42" spans="14:29" ht="110.25">
      <c r="N42" s="280" t="s">
        <v>152</v>
      </c>
      <c r="O42" s="279" t="s">
        <v>151</v>
      </c>
      <c r="P42" s="279">
        <v>100</v>
      </c>
      <c r="Q42" s="278">
        <v>0</v>
      </c>
      <c r="R42" s="278">
        <v>0</v>
      </c>
      <c r="S42" s="458">
        <v>777588.54</v>
      </c>
      <c r="T42" s="460"/>
      <c r="U42" s="459">
        <v>769114</v>
      </c>
      <c r="V42" s="458">
        <v>769114</v>
      </c>
      <c r="Z42" s="393"/>
      <c r="AA42" s="392"/>
      <c r="AB42" s="393"/>
      <c r="AC42" s="393"/>
    </row>
    <row r="43" spans="14:29" ht="47.25">
      <c r="N43" s="280" t="s">
        <v>153</v>
      </c>
      <c r="O43" s="279" t="s">
        <v>151</v>
      </c>
      <c r="P43" s="279" t="s">
        <v>330</v>
      </c>
      <c r="Q43" s="278">
        <v>1</v>
      </c>
      <c r="R43" s="278">
        <v>2</v>
      </c>
      <c r="S43" s="458">
        <v>777588.54</v>
      </c>
      <c r="T43" s="460"/>
      <c r="U43" s="459">
        <v>769114</v>
      </c>
      <c r="V43" s="458">
        <v>769114</v>
      </c>
      <c r="Z43" s="393"/>
      <c r="AA43" s="392"/>
      <c r="AB43" s="393"/>
      <c r="AC43" s="393"/>
    </row>
    <row r="44" spans="14:29" ht="31.5">
      <c r="N44" s="283" t="s">
        <v>155</v>
      </c>
      <c r="O44" s="282" t="s">
        <v>156</v>
      </c>
      <c r="P44" s="282" t="s">
        <v>14</v>
      </c>
      <c r="Q44" s="281">
        <v>0</v>
      </c>
      <c r="R44" s="281">
        <v>0</v>
      </c>
      <c r="S44" s="461">
        <v>1942684.89</v>
      </c>
      <c r="T44" s="460"/>
      <c r="U44" s="462">
        <v>1947808</v>
      </c>
      <c r="V44" s="461">
        <v>1902808</v>
      </c>
      <c r="Z44" s="391"/>
      <c r="AA44" s="392"/>
      <c r="AB44" s="391"/>
      <c r="AC44" s="391"/>
    </row>
    <row r="45" spans="14:29" ht="110.25">
      <c r="N45" s="280" t="s">
        <v>152</v>
      </c>
      <c r="O45" s="279" t="s">
        <v>156</v>
      </c>
      <c r="P45" s="279">
        <v>100</v>
      </c>
      <c r="Q45" s="278">
        <v>0</v>
      </c>
      <c r="R45" s="278">
        <v>0</v>
      </c>
      <c r="S45" s="458">
        <v>1262019.46</v>
      </c>
      <c r="T45" s="460"/>
      <c r="U45" s="459">
        <v>1265500</v>
      </c>
      <c r="V45" s="458">
        <v>1265500</v>
      </c>
      <c r="Z45" s="393"/>
      <c r="AA45" s="392"/>
      <c r="AB45" s="393"/>
      <c r="AC45" s="393"/>
    </row>
    <row r="46" spans="14:29" ht="47.25">
      <c r="N46" s="280" t="s">
        <v>153</v>
      </c>
      <c r="O46" s="279" t="s">
        <v>156</v>
      </c>
      <c r="P46" s="279" t="s">
        <v>330</v>
      </c>
      <c r="Q46" s="278">
        <v>1</v>
      </c>
      <c r="R46" s="278">
        <v>4</v>
      </c>
      <c r="S46" s="458">
        <v>1262019.46</v>
      </c>
      <c r="T46" s="460"/>
      <c r="U46" s="459">
        <v>1265500</v>
      </c>
      <c r="V46" s="458">
        <v>1265500</v>
      </c>
      <c r="Z46" s="393"/>
      <c r="AA46" s="392"/>
      <c r="AB46" s="393"/>
      <c r="AC46" s="393"/>
    </row>
    <row r="47" spans="14:29" ht="47.25">
      <c r="N47" s="280" t="s">
        <v>157</v>
      </c>
      <c r="O47" s="279" t="s">
        <v>156</v>
      </c>
      <c r="P47" s="279">
        <v>200</v>
      </c>
      <c r="Q47" s="278">
        <v>0</v>
      </c>
      <c r="R47" s="278">
        <v>0</v>
      </c>
      <c r="S47" s="458">
        <v>664275.51</v>
      </c>
      <c r="T47" s="460"/>
      <c r="U47" s="459">
        <v>671008</v>
      </c>
      <c r="V47" s="458">
        <v>626008</v>
      </c>
      <c r="Z47" s="393"/>
      <c r="AA47" s="392"/>
      <c r="AB47" s="393"/>
      <c r="AC47" s="393"/>
    </row>
    <row r="48" spans="14:29" ht="47.25">
      <c r="N48" s="280" t="s">
        <v>158</v>
      </c>
      <c r="O48" s="279" t="s">
        <v>156</v>
      </c>
      <c r="P48" s="279" t="s">
        <v>328</v>
      </c>
      <c r="Q48" s="278">
        <v>1</v>
      </c>
      <c r="R48" s="278">
        <v>4</v>
      </c>
      <c r="S48" s="458">
        <v>664275.51</v>
      </c>
      <c r="T48" s="460"/>
      <c r="U48" s="459">
        <v>671008</v>
      </c>
      <c r="V48" s="458">
        <v>626008</v>
      </c>
      <c r="Z48" s="393"/>
      <c r="AA48" s="392"/>
      <c r="AB48" s="393"/>
      <c r="AC48" s="393"/>
    </row>
    <row r="49" spans="14:29" ht="15.75">
      <c r="N49" s="280" t="s">
        <v>159</v>
      </c>
      <c r="O49" s="279" t="s">
        <v>156</v>
      </c>
      <c r="P49" s="279">
        <v>800</v>
      </c>
      <c r="Q49" s="278">
        <v>0</v>
      </c>
      <c r="R49" s="278">
        <v>0</v>
      </c>
      <c r="S49" s="458">
        <v>16389.919999999998</v>
      </c>
      <c r="T49" s="460"/>
      <c r="U49" s="459">
        <v>11300</v>
      </c>
      <c r="V49" s="458">
        <v>11300</v>
      </c>
      <c r="Z49" s="393"/>
      <c r="AA49" s="392"/>
      <c r="AB49" s="393"/>
      <c r="AC49" s="393"/>
    </row>
    <row r="50" spans="14:29" ht="31.5">
      <c r="N50" s="280" t="s">
        <v>160</v>
      </c>
      <c r="O50" s="279" t="s">
        <v>156</v>
      </c>
      <c r="P50" s="279" t="s">
        <v>331</v>
      </c>
      <c r="Q50" s="278">
        <v>1</v>
      </c>
      <c r="R50" s="278">
        <v>4</v>
      </c>
      <c r="S50" s="458">
        <v>16389.919999999998</v>
      </c>
      <c r="T50" s="460"/>
      <c r="U50" s="459">
        <v>11300</v>
      </c>
      <c r="V50" s="458">
        <v>11300</v>
      </c>
      <c r="Z50" s="393"/>
      <c r="AA50" s="392"/>
      <c r="AB50" s="393"/>
      <c r="AC50" s="393"/>
    </row>
    <row r="51" spans="14:29" ht="110.25">
      <c r="N51" s="283" t="s">
        <v>161</v>
      </c>
      <c r="O51" s="282" t="s">
        <v>162</v>
      </c>
      <c r="P51" s="282" t="s">
        <v>14</v>
      </c>
      <c r="Q51" s="281">
        <v>0</v>
      </c>
      <c r="R51" s="281">
        <v>0</v>
      </c>
      <c r="S51" s="461">
        <v>33864.6</v>
      </c>
      <c r="T51" s="460"/>
      <c r="U51" s="462">
        <v>31557</v>
      </c>
      <c r="V51" s="461">
        <v>33671</v>
      </c>
      <c r="Z51" s="391"/>
      <c r="AA51" s="392"/>
      <c r="AB51" s="391"/>
      <c r="AC51" s="391"/>
    </row>
    <row r="52" spans="14:29" ht="47.25">
      <c r="N52" s="280" t="s">
        <v>157</v>
      </c>
      <c r="O52" s="279" t="s">
        <v>162</v>
      </c>
      <c r="P52" s="279">
        <v>200</v>
      </c>
      <c r="Q52" s="278">
        <v>0</v>
      </c>
      <c r="R52" s="278">
        <v>0</v>
      </c>
      <c r="S52" s="458">
        <v>33864.6</v>
      </c>
      <c r="T52" s="460"/>
      <c r="U52" s="459">
        <v>31557</v>
      </c>
      <c r="V52" s="458">
        <v>33671</v>
      </c>
      <c r="Z52" s="393"/>
      <c r="AA52" s="392"/>
      <c r="AB52" s="393"/>
      <c r="AC52" s="393"/>
    </row>
    <row r="53" spans="14:29" ht="47.25">
      <c r="N53" s="280" t="s">
        <v>158</v>
      </c>
      <c r="O53" s="279" t="s">
        <v>162</v>
      </c>
      <c r="P53" s="279" t="s">
        <v>328</v>
      </c>
      <c r="Q53" s="278">
        <v>1</v>
      </c>
      <c r="R53" s="278">
        <v>4</v>
      </c>
      <c r="S53" s="458">
        <v>33864.6</v>
      </c>
      <c r="T53" s="460"/>
      <c r="U53" s="459">
        <v>31557</v>
      </c>
      <c r="V53" s="458">
        <v>33671</v>
      </c>
      <c r="Z53" s="393"/>
      <c r="AA53" s="392"/>
      <c r="AB53" s="393"/>
      <c r="AC53" s="393"/>
    </row>
    <row r="54" spans="14:29" ht="94.5">
      <c r="N54" s="283" t="s">
        <v>163</v>
      </c>
      <c r="O54" s="282" t="s">
        <v>164</v>
      </c>
      <c r="P54" s="282" t="s">
        <v>14</v>
      </c>
      <c r="Q54" s="281">
        <v>0</v>
      </c>
      <c r="R54" s="281">
        <v>0</v>
      </c>
      <c r="S54" s="461">
        <v>6672</v>
      </c>
      <c r="T54" s="460"/>
      <c r="U54" s="462">
        <v>0</v>
      </c>
      <c r="V54" s="461">
        <v>0</v>
      </c>
      <c r="Z54" s="391"/>
      <c r="AA54" s="392"/>
      <c r="AB54" s="391"/>
      <c r="AC54" s="391"/>
    </row>
    <row r="55" spans="14:29" ht="15.75">
      <c r="N55" s="280" t="s">
        <v>165</v>
      </c>
      <c r="O55" s="279" t="s">
        <v>164</v>
      </c>
      <c r="P55" s="279">
        <v>500</v>
      </c>
      <c r="Q55" s="278">
        <v>0</v>
      </c>
      <c r="R55" s="278">
        <v>0</v>
      </c>
      <c r="S55" s="458">
        <v>6672</v>
      </c>
      <c r="T55" s="460"/>
      <c r="U55" s="459">
        <v>0</v>
      </c>
      <c r="V55" s="458">
        <v>0</v>
      </c>
      <c r="Z55" s="393"/>
      <c r="AA55" s="392"/>
      <c r="AB55" s="393"/>
      <c r="AC55" s="393"/>
    </row>
    <row r="56" spans="14:29" ht="15.75">
      <c r="N56" s="280" t="s">
        <v>166</v>
      </c>
      <c r="O56" s="279" t="s">
        <v>164</v>
      </c>
      <c r="P56" s="279" t="s">
        <v>332</v>
      </c>
      <c r="Q56" s="278">
        <v>1</v>
      </c>
      <c r="R56" s="278">
        <v>4</v>
      </c>
      <c r="S56" s="458">
        <v>6672</v>
      </c>
      <c r="T56" s="460"/>
      <c r="U56" s="459">
        <v>0</v>
      </c>
      <c r="V56" s="458">
        <v>0</v>
      </c>
      <c r="Z56" s="393"/>
      <c r="AA56" s="392"/>
      <c r="AB56" s="393"/>
      <c r="AC56" s="393"/>
    </row>
    <row r="57" spans="14:29" ht="47.25">
      <c r="N57" s="283" t="s">
        <v>167</v>
      </c>
      <c r="O57" s="282" t="s">
        <v>168</v>
      </c>
      <c r="P57" s="282" t="s">
        <v>14</v>
      </c>
      <c r="Q57" s="281">
        <v>0</v>
      </c>
      <c r="R57" s="281">
        <v>0</v>
      </c>
      <c r="S57" s="461">
        <v>427078.2</v>
      </c>
      <c r="T57" s="460"/>
      <c r="U57" s="462">
        <v>434700</v>
      </c>
      <c r="V57" s="461">
        <v>241774</v>
      </c>
      <c r="Z57" s="391"/>
      <c r="AA57" s="392"/>
      <c r="AB57" s="391"/>
      <c r="AC57" s="391"/>
    </row>
    <row r="58" spans="14:29" ht="47.25">
      <c r="N58" s="280" t="s">
        <v>157</v>
      </c>
      <c r="O58" s="279" t="s">
        <v>168</v>
      </c>
      <c r="P58" s="279">
        <v>200</v>
      </c>
      <c r="Q58" s="278">
        <v>0</v>
      </c>
      <c r="R58" s="278">
        <v>0</v>
      </c>
      <c r="S58" s="458">
        <v>427078.2</v>
      </c>
      <c r="T58" s="460"/>
      <c r="U58" s="459">
        <v>434700</v>
      </c>
      <c r="V58" s="458">
        <v>241774</v>
      </c>
      <c r="Z58" s="393"/>
      <c r="AA58" s="392"/>
      <c r="AB58" s="393"/>
      <c r="AC58" s="393"/>
    </row>
    <row r="59" spans="14:29" ht="47.25">
      <c r="N59" s="280" t="s">
        <v>158</v>
      </c>
      <c r="O59" s="279" t="s">
        <v>168</v>
      </c>
      <c r="P59" s="279" t="s">
        <v>328</v>
      </c>
      <c r="Q59" s="278">
        <v>1</v>
      </c>
      <c r="R59" s="278">
        <v>4</v>
      </c>
      <c r="S59" s="458">
        <v>427078.2</v>
      </c>
      <c r="T59" s="460"/>
      <c r="U59" s="459">
        <v>434700</v>
      </c>
      <c r="V59" s="458">
        <v>241774</v>
      </c>
      <c r="Z59" s="393"/>
      <c r="AA59" s="392"/>
      <c r="AB59" s="393"/>
      <c r="AC59" s="393"/>
    </row>
    <row r="60" spans="14:29" ht="47.25">
      <c r="N60" s="283" t="s">
        <v>170</v>
      </c>
      <c r="O60" s="282" t="s">
        <v>171</v>
      </c>
      <c r="P60" s="282" t="s">
        <v>14</v>
      </c>
      <c r="Q60" s="281">
        <v>0</v>
      </c>
      <c r="R60" s="281">
        <v>0</v>
      </c>
      <c r="S60" s="461">
        <v>18200</v>
      </c>
      <c r="T60" s="460"/>
      <c r="U60" s="462">
        <v>0</v>
      </c>
      <c r="V60" s="461">
        <v>0</v>
      </c>
      <c r="Z60" s="391"/>
      <c r="AA60" s="392"/>
      <c r="AB60" s="391"/>
      <c r="AC60" s="391"/>
    </row>
    <row r="61" spans="14:29" ht="15.75">
      <c r="N61" s="280" t="s">
        <v>165</v>
      </c>
      <c r="O61" s="279" t="s">
        <v>171</v>
      </c>
      <c r="P61" s="279">
        <v>500</v>
      </c>
      <c r="Q61" s="278">
        <v>0</v>
      </c>
      <c r="R61" s="278">
        <v>0</v>
      </c>
      <c r="S61" s="458">
        <v>18200</v>
      </c>
      <c r="T61" s="460"/>
      <c r="U61" s="459">
        <v>0</v>
      </c>
      <c r="V61" s="458">
        <v>0</v>
      </c>
      <c r="Z61" s="393"/>
      <c r="AA61" s="392"/>
      <c r="AB61" s="393"/>
      <c r="AC61" s="393"/>
    </row>
    <row r="62" spans="14:29" ht="15.75">
      <c r="N62" s="280" t="s">
        <v>166</v>
      </c>
      <c r="O62" s="279" t="s">
        <v>171</v>
      </c>
      <c r="P62" s="279" t="s">
        <v>332</v>
      </c>
      <c r="Q62" s="278">
        <v>1</v>
      </c>
      <c r="R62" s="278">
        <v>6</v>
      </c>
      <c r="S62" s="458">
        <v>18200</v>
      </c>
      <c r="T62" s="460"/>
      <c r="U62" s="459">
        <v>0</v>
      </c>
      <c r="V62" s="458">
        <v>0</v>
      </c>
      <c r="Z62" s="393"/>
      <c r="AA62" s="392"/>
      <c r="AB62" s="393"/>
      <c r="AC62" s="393"/>
    </row>
    <row r="63" spans="14:29" ht="31.5">
      <c r="N63" s="283" t="s">
        <v>173</v>
      </c>
      <c r="O63" s="282" t="s">
        <v>174</v>
      </c>
      <c r="P63" s="282" t="s">
        <v>14</v>
      </c>
      <c r="Q63" s="281">
        <v>0</v>
      </c>
      <c r="R63" s="281">
        <v>0</v>
      </c>
      <c r="S63" s="461">
        <v>14400</v>
      </c>
      <c r="T63" s="460"/>
      <c r="U63" s="462">
        <v>568321</v>
      </c>
      <c r="V63" s="461">
        <v>12114</v>
      </c>
      <c r="Z63" s="391"/>
      <c r="AA63" s="392"/>
      <c r="AB63" s="391"/>
      <c r="AC63" s="391"/>
    </row>
    <row r="64" spans="14:29" ht="47.25">
      <c r="N64" s="280" t="s">
        <v>157</v>
      </c>
      <c r="O64" s="279" t="s">
        <v>174</v>
      </c>
      <c r="P64" s="279">
        <v>200</v>
      </c>
      <c r="Q64" s="278">
        <v>0</v>
      </c>
      <c r="R64" s="278">
        <v>0</v>
      </c>
      <c r="S64" s="458">
        <v>9400</v>
      </c>
      <c r="T64" s="460"/>
      <c r="U64" s="459">
        <v>568321</v>
      </c>
      <c r="V64" s="458">
        <v>12114</v>
      </c>
      <c r="Z64" s="393"/>
      <c r="AA64" s="392"/>
      <c r="AB64" s="393"/>
      <c r="AC64" s="393"/>
    </row>
    <row r="65" spans="14:29" ht="47.25">
      <c r="N65" s="280" t="s">
        <v>158</v>
      </c>
      <c r="O65" s="279" t="s">
        <v>174</v>
      </c>
      <c r="P65" s="279" t="s">
        <v>328</v>
      </c>
      <c r="Q65" s="278">
        <v>1</v>
      </c>
      <c r="R65" s="278">
        <v>13</v>
      </c>
      <c r="S65" s="458">
        <v>9400</v>
      </c>
      <c r="T65" s="460"/>
      <c r="U65" s="459">
        <v>568321</v>
      </c>
      <c r="V65" s="458">
        <v>12114</v>
      </c>
      <c r="Z65" s="393"/>
      <c r="AA65" s="392"/>
      <c r="AB65" s="393"/>
      <c r="AC65" s="393"/>
    </row>
    <row r="66" spans="14:29" ht="15.75">
      <c r="N66" s="280" t="s">
        <v>159</v>
      </c>
      <c r="O66" s="279" t="s">
        <v>174</v>
      </c>
      <c r="P66" s="279">
        <v>800</v>
      </c>
      <c r="Q66" s="278">
        <v>0</v>
      </c>
      <c r="R66" s="278">
        <v>0</v>
      </c>
      <c r="S66" s="458">
        <v>5000</v>
      </c>
      <c r="T66" s="460"/>
      <c r="U66" s="459">
        <v>0</v>
      </c>
      <c r="V66" s="458">
        <v>0</v>
      </c>
      <c r="Z66" s="393"/>
      <c r="AA66" s="392"/>
      <c r="AB66" s="393"/>
      <c r="AC66" s="393"/>
    </row>
    <row r="67" spans="14:29" ht="31.5">
      <c r="N67" s="280" t="s">
        <v>160</v>
      </c>
      <c r="O67" s="279" t="s">
        <v>174</v>
      </c>
      <c r="P67" s="279" t="s">
        <v>331</v>
      </c>
      <c r="Q67" s="278">
        <v>1</v>
      </c>
      <c r="R67" s="278">
        <v>13</v>
      </c>
      <c r="S67" s="458">
        <v>5000</v>
      </c>
      <c r="T67" s="460"/>
      <c r="U67" s="459">
        <v>0</v>
      </c>
      <c r="V67" s="458">
        <v>0</v>
      </c>
      <c r="Z67" s="393"/>
      <c r="AA67" s="392"/>
      <c r="AB67" s="393"/>
      <c r="AC67" s="393"/>
    </row>
    <row r="68" spans="14:29" ht="63">
      <c r="N68" s="283" t="s">
        <v>181</v>
      </c>
      <c r="O68" s="282" t="s">
        <v>182</v>
      </c>
      <c r="P68" s="282" t="s">
        <v>14</v>
      </c>
      <c r="Q68" s="281">
        <v>0</v>
      </c>
      <c r="R68" s="281">
        <v>0</v>
      </c>
      <c r="S68" s="461">
        <v>1000</v>
      </c>
      <c r="T68" s="460"/>
      <c r="U68" s="462">
        <v>3000</v>
      </c>
      <c r="V68" s="461">
        <v>3000</v>
      </c>
      <c r="Z68" s="391"/>
      <c r="AA68" s="392"/>
      <c r="AB68" s="391"/>
      <c r="AC68" s="391"/>
    </row>
    <row r="69" spans="14:29" ht="47.25">
      <c r="N69" s="280" t="s">
        <v>157</v>
      </c>
      <c r="O69" s="279" t="s">
        <v>182</v>
      </c>
      <c r="P69" s="279">
        <v>200</v>
      </c>
      <c r="Q69" s="278">
        <v>0</v>
      </c>
      <c r="R69" s="278">
        <v>0</v>
      </c>
      <c r="S69" s="458">
        <v>1000</v>
      </c>
      <c r="T69" s="460"/>
      <c r="U69" s="459">
        <v>3000</v>
      </c>
      <c r="V69" s="458">
        <v>3000</v>
      </c>
      <c r="Z69" s="393"/>
      <c r="AA69" s="392"/>
      <c r="AB69" s="393"/>
      <c r="AC69" s="393"/>
    </row>
    <row r="70" spans="14:29" ht="47.25">
      <c r="N70" s="280" t="s">
        <v>158</v>
      </c>
      <c r="O70" s="279" t="s">
        <v>182</v>
      </c>
      <c r="P70" s="279" t="s">
        <v>328</v>
      </c>
      <c r="Q70" s="278">
        <v>3</v>
      </c>
      <c r="R70" s="278">
        <v>9</v>
      </c>
      <c r="S70" s="458">
        <v>1000</v>
      </c>
      <c r="T70" s="460"/>
      <c r="U70" s="459">
        <v>3000</v>
      </c>
      <c r="V70" s="458">
        <v>3000</v>
      </c>
      <c r="Z70" s="393"/>
      <c r="AA70" s="392"/>
      <c r="AB70" s="393"/>
      <c r="AC70" s="393"/>
    </row>
    <row r="71" spans="14:29" ht="31.5">
      <c r="N71" s="283" t="s">
        <v>188</v>
      </c>
      <c r="O71" s="282" t="s">
        <v>189</v>
      </c>
      <c r="P71" s="282" t="s">
        <v>14</v>
      </c>
      <c r="Q71" s="281">
        <v>0</v>
      </c>
      <c r="R71" s="281">
        <v>0</v>
      </c>
      <c r="S71" s="461">
        <v>49450</v>
      </c>
      <c r="T71" s="460"/>
      <c r="U71" s="462">
        <v>4000</v>
      </c>
      <c r="V71" s="461">
        <v>4000</v>
      </c>
      <c r="Z71" s="391"/>
      <c r="AA71" s="392"/>
      <c r="AB71" s="391"/>
      <c r="AC71" s="391"/>
    </row>
    <row r="72" spans="14:29" ht="47.25">
      <c r="N72" s="280" t="s">
        <v>157</v>
      </c>
      <c r="O72" s="279" t="s">
        <v>189</v>
      </c>
      <c r="P72" s="279">
        <v>200</v>
      </c>
      <c r="Q72" s="278">
        <v>0</v>
      </c>
      <c r="R72" s="278">
        <v>0</v>
      </c>
      <c r="S72" s="458">
        <v>49450</v>
      </c>
      <c r="T72" s="460"/>
      <c r="U72" s="459">
        <v>4000</v>
      </c>
      <c r="V72" s="458">
        <v>4000</v>
      </c>
      <c r="Z72" s="393"/>
      <c r="AA72" s="392"/>
      <c r="AB72" s="393"/>
      <c r="AC72" s="393"/>
    </row>
    <row r="73" spans="14:29" ht="47.25">
      <c r="N73" s="280" t="s">
        <v>158</v>
      </c>
      <c r="O73" s="279" t="s">
        <v>189</v>
      </c>
      <c r="P73" s="279" t="s">
        <v>328</v>
      </c>
      <c r="Q73" s="278">
        <v>3</v>
      </c>
      <c r="R73" s="278">
        <v>10</v>
      </c>
      <c r="S73" s="458">
        <v>49450</v>
      </c>
      <c r="T73" s="460"/>
      <c r="U73" s="459">
        <v>4000</v>
      </c>
      <c r="V73" s="458">
        <v>4000</v>
      </c>
      <c r="Z73" s="393"/>
      <c r="AA73" s="392"/>
      <c r="AB73" s="393"/>
      <c r="AC73" s="393"/>
    </row>
    <row r="74" spans="14:29" ht="47.25">
      <c r="N74" s="283" t="s">
        <v>190</v>
      </c>
      <c r="O74" s="282" t="s">
        <v>191</v>
      </c>
      <c r="P74" s="282" t="s">
        <v>14</v>
      </c>
      <c r="Q74" s="281">
        <v>0</v>
      </c>
      <c r="R74" s="281">
        <v>0</v>
      </c>
      <c r="S74" s="461">
        <v>213816</v>
      </c>
      <c r="T74" s="460"/>
      <c r="U74" s="462">
        <v>212216</v>
      </c>
      <c r="V74" s="461">
        <v>212216</v>
      </c>
      <c r="Z74" s="391"/>
      <c r="AA74" s="392"/>
      <c r="AB74" s="391"/>
      <c r="AC74" s="391"/>
    </row>
    <row r="75" spans="14:29" ht="47.25">
      <c r="N75" s="280" t="s">
        <v>157</v>
      </c>
      <c r="O75" s="279" t="s">
        <v>191</v>
      </c>
      <c r="P75" s="279">
        <v>200</v>
      </c>
      <c r="Q75" s="278">
        <v>0</v>
      </c>
      <c r="R75" s="278">
        <v>0</v>
      </c>
      <c r="S75" s="458">
        <v>213816</v>
      </c>
      <c r="T75" s="460"/>
      <c r="U75" s="459">
        <v>212216</v>
      </c>
      <c r="V75" s="458">
        <v>212216</v>
      </c>
      <c r="Z75" s="393"/>
      <c r="AA75" s="392"/>
      <c r="AB75" s="393"/>
      <c r="AC75" s="393"/>
    </row>
    <row r="76" spans="14:29" ht="47.25">
      <c r="N76" s="280" t="s">
        <v>158</v>
      </c>
      <c r="O76" s="279" t="s">
        <v>191</v>
      </c>
      <c r="P76" s="279" t="s">
        <v>328</v>
      </c>
      <c r="Q76" s="278">
        <v>3</v>
      </c>
      <c r="R76" s="278">
        <v>10</v>
      </c>
      <c r="S76" s="458">
        <v>213816</v>
      </c>
      <c r="T76" s="460"/>
      <c r="U76" s="459">
        <v>212216</v>
      </c>
      <c r="V76" s="458">
        <v>212216</v>
      </c>
      <c r="Z76" s="393"/>
      <c r="AA76" s="392"/>
      <c r="AB76" s="393"/>
      <c r="AC76" s="393"/>
    </row>
    <row r="77" spans="14:29" ht="31.5">
      <c r="N77" s="283" t="s">
        <v>197</v>
      </c>
      <c r="O77" s="282" t="s">
        <v>198</v>
      </c>
      <c r="P77" s="282" t="s">
        <v>14</v>
      </c>
      <c r="Q77" s="281">
        <v>0</v>
      </c>
      <c r="R77" s="281">
        <v>0</v>
      </c>
      <c r="S77" s="461">
        <v>0</v>
      </c>
      <c r="T77" s="460"/>
      <c r="U77" s="462">
        <v>3000</v>
      </c>
      <c r="V77" s="461">
        <v>3000</v>
      </c>
      <c r="Z77" s="391"/>
      <c r="AA77" s="392"/>
      <c r="AB77" s="391"/>
      <c r="AC77" s="391"/>
    </row>
    <row r="78" spans="14:29" ht="47.25">
      <c r="N78" s="280" t="s">
        <v>157</v>
      </c>
      <c r="O78" s="279" t="s">
        <v>198</v>
      </c>
      <c r="P78" s="279">
        <v>200</v>
      </c>
      <c r="Q78" s="278">
        <v>0</v>
      </c>
      <c r="R78" s="278">
        <v>0</v>
      </c>
      <c r="S78" s="458">
        <v>0</v>
      </c>
      <c r="T78" s="460"/>
      <c r="U78" s="459">
        <v>3000</v>
      </c>
      <c r="V78" s="458">
        <v>3000</v>
      </c>
      <c r="Z78" s="393"/>
      <c r="AA78" s="392"/>
      <c r="AB78" s="393"/>
      <c r="AC78" s="393"/>
    </row>
    <row r="79" spans="14:29" ht="47.25">
      <c r="N79" s="280" t="s">
        <v>158</v>
      </c>
      <c r="O79" s="279" t="s">
        <v>198</v>
      </c>
      <c r="P79" s="279" t="s">
        <v>328</v>
      </c>
      <c r="Q79" s="278">
        <v>3</v>
      </c>
      <c r="R79" s="278">
        <v>14</v>
      </c>
      <c r="S79" s="458">
        <v>0</v>
      </c>
      <c r="T79" s="460"/>
      <c r="U79" s="459">
        <v>3000</v>
      </c>
      <c r="V79" s="458">
        <v>3000</v>
      </c>
      <c r="Z79" s="393"/>
      <c r="AA79" s="392"/>
      <c r="AB79" s="393"/>
      <c r="AC79" s="393"/>
    </row>
    <row r="80" spans="14:29" ht="78.75">
      <c r="N80" s="283" t="s">
        <v>205</v>
      </c>
      <c r="O80" s="282" t="s">
        <v>206</v>
      </c>
      <c r="P80" s="282" t="s">
        <v>14</v>
      </c>
      <c r="Q80" s="281">
        <v>0</v>
      </c>
      <c r="R80" s="281">
        <v>0</v>
      </c>
      <c r="S80" s="461">
        <v>0</v>
      </c>
      <c r="T80" s="460"/>
      <c r="U80" s="462">
        <v>512034.75</v>
      </c>
      <c r="V80" s="461">
        <v>557200</v>
      </c>
      <c r="Z80" s="391"/>
      <c r="AA80" s="392"/>
      <c r="AB80" s="391"/>
      <c r="AC80" s="391"/>
    </row>
    <row r="81" spans="14:29" ht="47.25">
      <c r="N81" s="280" t="s">
        <v>157</v>
      </c>
      <c r="O81" s="279" t="s">
        <v>206</v>
      </c>
      <c r="P81" s="279">
        <v>200</v>
      </c>
      <c r="Q81" s="278">
        <v>0</v>
      </c>
      <c r="R81" s="278">
        <v>0</v>
      </c>
      <c r="S81" s="458">
        <v>0</v>
      </c>
      <c r="T81" s="460"/>
      <c r="U81" s="459">
        <v>512034.75</v>
      </c>
      <c r="V81" s="458">
        <v>557200</v>
      </c>
      <c r="Z81" s="393"/>
      <c r="AA81" s="392"/>
      <c r="AB81" s="393"/>
      <c r="AC81" s="393"/>
    </row>
    <row r="82" spans="14:29" ht="47.25">
      <c r="N82" s="280" t="s">
        <v>158</v>
      </c>
      <c r="O82" s="279" t="s">
        <v>206</v>
      </c>
      <c r="P82" s="279" t="s">
        <v>328</v>
      </c>
      <c r="Q82" s="278">
        <v>4</v>
      </c>
      <c r="R82" s="278">
        <v>9</v>
      </c>
      <c r="S82" s="458">
        <v>0</v>
      </c>
      <c r="T82" s="460"/>
      <c r="U82" s="459">
        <v>512034.75</v>
      </c>
      <c r="V82" s="458">
        <v>557200</v>
      </c>
      <c r="Z82" s="393"/>
      <c r="AA82" s="392"/>
      <c r="AB82" s="393"/>
      <c r="AC82" s="393"/>
    </row>
    <row r="83" spans="14:29" ht="63">
      <c r="N83" s="283" t="s">
        <v>219</v>
      </c>
      <c r="O83" s="282" t="s">
        <v>220</v>
      </c>
      <c r="P83" s="282" t="s">
        <v>14</v>
      </c>
      <c r="Q83" s="281">
        <v>0</v>
      </c>
      <c r="R83" s="281">
        <v>0</v>
      </c>
      <c r="S83" s="461">
        <v>98279.16</v>
      </c>
      <c r="T83" s="460"/>
      <c r="U83" s="462">
        <v>81493</v>
      </c>
      <c r="V83" s="461">
        <v>81493</v>
      </c>
      <c r="Z83" s="391"/>
      <c r="AA83" s="392"/>
      <c r="AB83" s="391"/>
      <c r="AC83" s="391"/>
    </row>
    <row r="84" spans="14:29" ht="47.25">
      <c r="N84" s="280" t="s">
        <v>157</v>
      </c>
      <c r="O84" s="279" t="s">
        <v>220</v>
      </c>
      <c r="P84" s="279">
        <v>200</v>
      </c>
      <c r="Q84" s="278">
        <v>0</v>
      </c>
      <c r="R84" s="278">
        <v>0</v>
      </c>
      <c r="S84" s="458">
        <v>98279.16</v>
      </c>
      <c r="T84" s="460"/>
      <c r="U84" s="459">
        <v>81493</v>
      </c>
      <c r="V84" s="458">
        <v>81493</v>
      </c>
      <c r="Z84" s="393"/>
      <c r="AA84" s="392"/>
      <c r="AB84" s="393"/>
      <c r="AC84" s="393"/>
    </row>
    <row r="85" spans="14:29" ht="47.25">
      <c r="N85" s="280" t="s">
        <v>158</v>
      </c>
      <c r="O85" s="279" t="s">
        <v>220</v>
      </c>
      <c r="P85" s="279" t="s">
        <v>328</v>
      </c>
      <c r="Q85" s="278">
        <v>5</v>
      </c>
      <c r="R85" s="278">
        <v>1</v>
      </c>
      <c r="S85" s="458">
        <v>98279.16</v>
      </c>
      <c r="T85" s="460"/>
      <c r="U85" s="459">
        <v>81493</v>
      </c>
      <c r="V85" s="458">
        <v>81493</v>
      </c>
      <c r="Z85" s="393"/>
      <c r="AA85" s="392"/>
      <c r="AB85" s="393"/>
      <c r="AC85" s="393"/>
    </row>
    <row r="86" spans="14:29" ht="31.5">
      <c r="N86" s="425" t="s">
        <v>383</v>
      </c>
      <c r="O86" s="424" t="s">
        <v>384</v>
      </c>
      <c r="P86" s="424" t="s">
        <v>14</v>
      </c>
      <c r="Q86" s="423">
        <v>0</v>
      </c>
      <c r="R86" s="423">
        <v>0</v>
      </c>
      <c r="S86" s="461">
        <v>163657.68</v>
      </c>
      <c r="T86" s="460"/>
      <c r="U86" s="462">
        <v>0</v>
      </c>
      <c r="V86" s="461">
        <v>0</v>
      </c>
      <c r="Z86" s="393"/>
      <c r="AA86" s="392"/>
      <c r="AB86" s="393"/>
      <c r="AC86" s="393"/>
    </row>
    <row r="87" spans="14:29" ht="47.25">
      <c r="N87" s="422" t="s">
        <v>157</v>
      </c>
      <c r="O87" s="421" t="s">
        <v>384</v>
      </c>
      <c r="P87" s="421">
        <v>200</v>
      </c>
      <c r="Q87" s="420">
        <v>0</v>
      </c>
      <c r="R87" s="420">
        <v>0</v>
      </c>
      <c r="S87" s="458">
        <v>163657.68</v>
      </c>
      <c r="T87" s="460"/>
      <c r="U87" s="459">
        <v>0</v>
      </c>
      <c r="V87" s="458">
        <v>0</v>
      </c>
      <c r="Z87" s="393"/>
      <c r="AA87" s="392"/>
      <c r="AB87" s="393"/>
      <c r="AC87" s="393"/>
    </row>
    <row r="88" spans="14:29" ht="47.25">
      <c r="N88" s="422" t="s">
        <v>158</v>
      </c>
      <c r="O88" s="421" t="s">
        <v>384</v>
      </c>
      <c r="P88" s="421" t="s">
        <v>328</v>
      </c>
      <c r="Q88" s="420">
        <v>5</v>
      </c>
      <c r="R88" s="420">
        <v>1</v>
      </c>
      <c r="S88" s="458">
        <v>163657.68</v>
      </c>
      <c r="T88" s="460"/>
      <c r="U88" s="459">
        <v>0</v>
      </c>
      <c r="V88" s="458">
        <v>0</v>
      </c>
      <c r="Z88" s="393"/>
      <c r="AA88" s="392"/>
      <c r="AB88" s="393"/>
      <c r="AC88" s="393"/>
    </row>
    <row r="89" spans="14:29" ht="15.75">
      <c r="N89" s="283" t="s">
        <v>230</v>
      </c>
      <c r="O89" s="282" t="s">
        <v>231</v>
      </c>
      <c r="P89" s="282" t="s">
        <v>14</v>
      </c>
      <c r="Q89" s="281">
        <v>0</v>
      </c>
      <c r="R89" s="281">
        <v>0</v>
      </c>
      <c r="S89" s="461">
        <v>331344</v>
      </c>
      <c r="T89" s="460"/>
      <c r="U89" s="462">
        <v>402465</v>
      </c>
      <c r="V89" s="461">
        <v>177300</v>
      </c>
      <c r="Z89" s="391"/>
      <c r="AA89" s="392"/>
      <c r="AB89" s="391"/>
      <c r="AC89" s="391"/>
    </row>
    <row r="90" spans="14:29" ht="47.25">
      <c r="N90" s="280" t="s">
        <v>157</v>
      </c>
      <c r="O90" s="279" t="s">
        <v>231</v>
      </c>
      <c r="P90" s="279">
        <v>200</v>
      </c>
      <c r="Q90" s="278">
        <v>0</v>
      </c>
      <c r="R90" s="278">
        <v>0</v>
      </c>
      <c r="S90" s="458">
        <v>331344</v>
      </c>
      <c r="T90" s="460"/>
      <c r="U90" s="459">
        <v>402465</v>
      </c>
      <c r="V90" s="458">
        <v>177300</v>
      </c>
      <c r="Z90" s="393"/>
      <c r="AA90" s="392"/>
      <c r="AB90" s="393"/>
      <c r="AC90" s="393"/>
    </row>
    <row r="91" spans="14:29" ht="47.25">
      <c r="N91" s="280" t="s">
        <v>158</v>
      </c>
      <c r="O91" s="279" t="s">
        <v>231</v>
      </c>
      <c r="P91" s="279" t="s">
        <v>328</v>
      </c>
      <c r="Q91" s="278">
        <v>5</v>
      </c>
      <c r="R91" s="278">
        <v>3</v>
      </c>
      <c r="S91" s="458">
        <v>331344</v>
      </c>
      <c r="T91" s="460"/>
      <c r="U91" s="459">
        <v>402465</v>
      </c>
      <c r="V91" s="458">
        <v>177300</v>
      </c>
      <c r="Z91" s="393"/>
      <c r="AA91" s="392"/>
      <c r="AB91" s="393"/>
      <c r="AC91" s="393"/>
    </row>
    <row r="92" spans="14:29" ht="15.75">
      <c r="N92" s="283" t="s">
        <v>232</v>
      </c>
      <c r="O92" s="282" t="s">
        <v>233</v>
      </c>
      <c r="P92" s="282" t="s">
        <v>14</v>
      </c>
      <c r="Q92" s="281">
        <v>0</v>
      </c>
      <c r="R92" s="281">
        <v>0</v>
      </c>
      <c r="S92" s="461">
        <v>11245</v>
      </c>
      <c r="T92" s="460"/>
      <c r="U92" s="462">
        <v>16640</v>
      </c>
      <c r="V92" s="461">
        <v>0</v>
      </c>
      <c r="Z92" s="391"/>
      <c r="AA92" s="392"/>
      <c r="AB92" s="391"/>
      <c r="AC92" s="391"/>
    </row>
    <row r="93" spans="14:29" ht="47.25">
      <c r="N93" s="280" t="s">
        <v>157</v>
      </c>
      <c r="O93" s="279" t="s">
        <v>233</v>
      </c>
      <c r="P93" s="279">
        <v>200</v>
      </c>
      <c r="Q93" s="278">
        <v>0</v>
      </c>
      <c r="R93" s="278">
        <v>0</v>
      </c>
      <c r="S93" s="458">
        <v>11245</v>
      </c>
      <c r="T93" s="460"/>
      <c r="U93" s="459">
        <v>16640</v>
      </c>
      <c r="V93" s="458">
        <v>0</v>
      </c>
      <c r="Z93" s="393"/>
      <c r="AA93" s="392"/>
      <c r="AB93" s="393"/>
      <c r="AC93" s="393"/>
    </row>
    <row r="94" spans="14:29" ht="47.25">
      <c r="N94" s="280" t="s">
        <v>158</v>
      </c>
      <c r="O94" s="279" t="s">
        <v>233</v>
      </c>
      <c r="P94" s="279" t="s">
        <v>328</v>
      </c>
      <c r="Q94" s="278">
        <v>5</v>
      </c>
      <c r="R94" s="278">
        <v>3</v>
      </c>
      <c r="S94" s="458">
        <v>11245</v>
      </c>
      <c r="T94" s="460"/>
      <c r="U94" s="459">
        <v>16640</v>
      </c>
      <c r="V94" s="458">
        <v>0</v>
      </c>
      <c r="Z94" s="393"/>
      <c r="AA94" s="392"/>
      <c r="AB94" s="393"/>
      <c r="AC94" s="393"/>
    </row>
    <row r="95" spans="14:29" ht="31.5">
      <c r="N95" s="283" t="s">
        <v>234</v>
      </c>
      <c r="O95" s="282" t="s">
        <v>235</v>
      </c>
      <c r="P95" s="282" t="s">
        <v>14</v>
      </c>
      <c r="Q95" s="281">
        <v>0</v>
      </c>
      <c r="R95" s="281">
        <v>0</v>
      </c>
      <c r="S95" s="461">
        <v>5765.2</v>
      </c>
      <c r="T95" s="460"/>
      <c r="U95" s="462">
        <v>29979</v>
      </c>
      <c r="V95" s="461">
        <v>0</v>
      </c>
      <c r="Z95" s="391"/>
      <c r="AA95" s="392"/>
      <c r="AB95" s="391"/>
      <c r="AC95" s="391"/>
    </row>
    <row r="96" spans="14:29" ht="47.25">
      <c r="N96" s="280" t="s">
        <v>157</v>
      </c>
      <c r="O96" s="279" t="s">
        <v>235</v>
      </c>
      <c r="P96" s="279">
        <v>200</v>
      </c>
      <c r="Q96" s="278">
        <v>0</v>
      </c>
      <c r="R96" s="278">
        <v>0</v>
      </c>
      <c r="S96" s="458">
        <v>5765.2</v>
      </c>
      <c r="T96" s="460"/>
      <c r="U96" s="459">
        <v>29979</v>
      </c>
      <c r="V96" s="458">
        <v>0</v>
      </c>
      <c r="Z96" s="393"/>
      <c r="AA96" s="392"/>
      <c r="AB96" s="393"/>
      <c r="AC96" s="393"/>
    </row>
    <row r="97" spans="14:29" ht="47.25">
      <c r="N97" s="280" t="s">
        <v>158</v>
      </c>
      <c r="O97" s="279" t="s">
        <v>235</v>
      </c>
      <c r="P97" s="279" t="s">
        <v>328</v>
      </c>
      <c r="Q97" s="278">
        <v>5</v>
      </c>
      <c r="R97" s="278">
        <v>3</v>
      </c>
      <c r="S97" s="458">
        <v>5765.2</v>
      </c>
      <c r="T97" s="460"/>
      <c r="U97" s="459">
        <v>29979</v>
      </c>
      <c r="V97" s="458">
        <v>0</v>
      </c>
      <c r="Z97" s="393"/>
      <c r="AA97" s="392"/>
      <c r="AB97" s="393"/>
      <c r="AC97" s="393"/>
    </row>
    <row r="98" spans="14:29" ht="15.75">
      <c r="N98" s="283" t="s">
        <v>236</v>
      </c>
      <c r="O98" s="282" t="s">
        <v>237</v>
      </c>
      <c r="P98" s="282" t="s">
        <v>14</v>
      </c>
      <c r="Q98" s="281">
        <v>0</v>
      </c>
      <c r="R98" s="281">
        <v>0</v>
      </c>
      <c r="S98" s="461">
        <v>40000</v>
      </c>
      <c r="T98" s="460"/>
      <c r="U98" s="462">
        <v>40000</v>
      </c>
      <c r="V98" s="461">
        <v>0</v>
      </c>
      <c r="Z98" s="391"/>
      <c r="AA98" s="392"/>
      <c r="AB98" s="391"/>
      <c r="AC98" s="391"/>
    </row>
    <row r="99" spans="14:29" ht="47.25">
      <c r="N99" s="280" t="s">
        <v>157</v>
      </c>
      <c r="O99" s="279" t="s">
        <v>237</v>
      </c>
      <c r="P99" s="279">
        <v>200</v>
      </c>
      <c r="Q99" s="278">
        <v>0</v>
      </c>
      <c r="R99" s="278">
        <v>0</v>
      </c>
      <c r="S99" s="458">
        <v>40000</v>
      </c>
      <c r="T99" s="460"/>
      <c r="U99" s="459">
        <v>40000</v>
      </c>
      <c r="V99" s="458">
        <v>0</v>
      </c>
      <c r="Z99" s="393"/>
      <c r="AA99" s="392"/>
      <c r="AB99" s="393"/>
      <c r="AC99" s="393"/>
    </row>
    <row r="100" spans="14:29" ht="47.25">
      <c r="N100" s="280" t="s">
        <v>158</v>
      </c>
      <c r="O100" s="279" t="s">
        <v>237</v>
      </c>
      <c r="P100" s="279" t="s">
        <v>328</v>
      </c>
      <c r="Q100" s="278">
        <v>5</v>
      </c>
      <c r="R100" s="278">
        <v>3</v>
      </c>
      <c r="S100" s="458">
        <v>40000</v>
      </c>
      <c r="T100" s="460"/>
      <c r="U100" s="459">
        <v>40000</v>
      </c>
      <c r="V100" s="458">
        <v>0</v>
      </c>
      <c r="Z100" s="393"/>
      <c r="AA100" s="392"/>
      <c r="AB100" s="393"/>
      <c r="AC100" s="393"/>
    </row>
    <row r="101" spans="14:29" ht="31.5">
      <c r="N101" s="283" t="s">
        <v>238</v>
      </c>
      <c r="O101" s="282" t="s">
        <v>239</v>
      </c>
      <c r="P101" s="282" t="s">
        <v>14</v>
      </c>
      <c r="Q101" s="281">
        <v>0</v>
      </c>
      <c r="R101" s="281">
        <v>0</v>
      </c>
      <c r="S101" s="461">
        <v>169000.95999999999</v>
      </c>
      <c r="T101" s="460"/>
      <c r="U101" s="462">
        <v>370524</v>
      </c>
      <c r="V101" s="461">
        <v>0</v>
      </c>
      <c r="Z101" s="391"/>
      <c r="AA101" s="392"/>
      <c r="AB101" s="391"/>
      <c r="AC101" s="391"/>
    </row>
    <row r="102" spans="14:29" ht="47.25">
      <c r="N102" s="280" t="s">
        <v>157</v>
      </c>
      <c r="O102" s="279" t="s">
        <v>239</v>
      </c>
      <c r="P102" s="279">
        <v>200</v>
      </c>
      <c r="Q102" s="278">
        <v>0</v>
      </c>
      <c r="R102" s="278">
        <v>0</v>
      </c>
      <c r="S102" s="458">
        <v>169000.95999999999</v>
      </c>
      <c r="T102" s="460"/>
      <c r="U102" s="459">
        <v>370524</v>
      </c>
      <c r="V102" s="458">
        <v>0</v>
      </c>
      <c r="Z102" s="393"/>
      <c r="AA102" s="392"/>
      <c r="AB102" s="393"/>
      <c r="AC102" s="393"/>
    </row>
    <row r="103" spans="14:29" ht="47.25">
      <c r="N103" s="280" t="s">
        <v>158</v>
      </c>
      <c r="O103" s="279" t="s">
        <v>239</v>
      </c>
      <c r="P103" s="279" t="s">
        <v>328</v>
      </c>
      <c r="Q103" s="278">
        <v>5</v>
      </c>
      <c r="R103" s="278">
        <v>3</v>
      </c>
      <c r="S103" s="458">
        <v>169000.95999999999</v>
      </c>
      <c r="T103" s="460"/>
      <c r="U103" s="459">
        <v>370524</v>
      </c>
      <c r="V103" s="458">
        <v>0</v>
      </c>
      <c r="Z103" s="393"/>
      <c r="AA103" s="392"/>
      <c r="AB103" s="393"/>
      <c r="AC103" s="393"/>
    </row>
    <row r="104" spans="14:29" ht="78.75">
      <c r="N104" s="283" t="s">
        <v>243</v>
      </c>
      <c r="O104" s="282" t="s">
        <v>244</v>
      </c>
      <c r="P104" s="282" t="s">
        <v>14</v>
      </c>
      <c r="Q104" s="281">
        <v>0</v>
      </c>
      <c r="R104" s="281">
        <v>0</v>
      </c>
      <c r="S104" s="461">
        <v>1273189</v>
      </c>
      <c r="T104" s="460"/>
      <c r="U104" s="462">
        <v>0</v>
      </c>
      <c r="V104" s="461">
        <v>0</v>
      </c>
      <c r="Z104" s="391"/>
      <c r="AA104" s="392"/>
      <c r="AB104" s="391"/>
      <c r="AC104" s="391"/>
    </row>
    <row r="105" spans="14:29" ht="15.75">
      <c r="N105" s="280" t="s">
        <v>165</v>
      </c>
      <c r="O105" s="279" t="s">
        <v>244</v>
      </c>
      <c r="P105" s="279">
        <v>500</v>
      </c>
      <c r="Q105" s="278">
        <v>0</v>
      </c>
      <c r="R105" s="278">
        <v>0</v>
      </c>
      <c r="S105" s="458">
        <v>1273189</v>
      </c>
      <c r="T105" s="460"/>
      <c r="U105" s="459">
        <v>0</v>
      </c>
      <c r="V105" s="458">
        <v>0</v>
      </c>
      <c r="Z105" s="393"/>
      <c r="AA105" s="392"/>
      <c r="AB105" s="393"/>
      <c r="AC105" s="393"/>
    </row>
    <row r="106" spans="14:29" ht="15.75">
      <c r="N106" s="280" t="s">
        <v>166</v>
      </c>
      <c r="O106" s="279" t="s">
        <v>244</v>
      </c>
      <c r="P106" s="279" t="s">
        <v>332</v>
      </c>
      <c r="Q106" s="278">
        <v>8</v>
      </c>
      <c r="R106" s="278">
        <v>1</v>
      </c>
      <c r="S106" s="458">
        <v>1273189</v>
      </c>
      <c r="T106" s="460"/>
      <c r="U106" s="459">
        <v>0</v>
      </c>
      <c r="V106" s="458">
        <v>0</v>
      </c>
      <c r="Z106" s="393"/>
      <c r="AA106" s="392"/>
      <c r="AB106" s="393"/>
      <c r="AC106" s="393"/>
    </row>
    <row r="107" spans="14:29" ht="31.5">
      <c r="N107" s="283" t="s">
        <v>247</v>
      </c>
      <c r="O107" s="282" t="s">
        <v>248</v>
      </c>
      <c r="P107" s="282" t="s">
        <v>14</v>
      </c>
      <c r="Q107" s="281">
        <v>0</v>
      </c>
      <c r="R107" s="281">
        <v>0</v>
      </c>
      <c r="S107" s="461">
        <v>302669.39</v>
      </c>
      <c r="T107" s="460"/>
      <c r="U107" s="462">
        <v>192033</v>
      </c>
      <c r="V107" s="461">
        <v>192000</v>
      </c>
      <c r="Z107" s="391"/>
      <c r="AA107" s="392"/>
      <c r="AB107" s="391"/>
      <c r="AC107" s="391"/>
    </row>
    <row r="108" spans="14:29" ht="31.5">
      <c r="N108" s="280" t="s">
        <v>249</v>
      </c>
      <c r="O108" s="279" t="s">
        <v>248</v>
      </c>
      <c r="P108" s="279">
        <v>300</v>
      </c>
      <c r="Q108" s="278">
        <v>0</v>
      </c>
      <c r="R108" s="278">
        <v>0</v>
      </c>
      <c r="S108" s="458">
        <v>302669.39</v>
      </c>
      <c r="T108" s="460"/>
      <c r="U108" s="459">
        <v>192033</v>
      </c>
      <c r="V108" s="458">
        <v>192000</v>
      </c>
      <c r="Z108" s="393"/>
      <c r="AA108" s="392"/>
      <c r="AB108" s="393"/>
      <c r="AC108" s="393"/>
    </row>
    <row r="109" spans="14:29" ht="31.5">
      <c r="N109" s="280" t="s">
        <v>250</v>
      </c>
      <c r="O109" s="279" t="s">
        <v>248</v>
      </c>
      <c r="P109" s="279" t="s">
        <v>333</v>
      </c>
      <c r="Q109" s="278">
        <v>10</v>
      </c>
      <c r="R109" s="278">
        <v>1</v>
      </c>
      <c r="S109" s="458">
        <v>302669.39</v>
      </c>
      <c r="T109" s="460"/>
      <c r="U109" s="459">
        <v>192033</v>
      </c>
      <c r="V109" s="458">
        <v>192000</v>
      </c>
      <c r="Z109" s="393"/>
      <c r="AA109" s="392"/>
      <c r="AB109" s="393"/>
      <c r="AC109" s="393"/>
    </row>
    <row r="110" spans="14:29" ht="157.5">
      <c r="N110" s="283" t="s">
        <v>253</v>
      </c>
      <c r="O110" s="282" t="s">
        <v>254</v>
      </c>
      <c r="P110" s="282" t="s">
        <v>14</v>
      </c>
      <c r="Q110" s="281">
        <v>0</v>
      </c>
      <c r="R110" s="281">
        <v>0</v>
      </c>
      <c r="S110" s="461">
        <v>39959</v>
      </c>
      <c r="T110" s="460"/>
      <c r="U110" s="462">
        <v>0</v>
      </c>
      <c r="V110" s="461">
        <v>0</v>
      </c>
      <c r="Z110" s="391"/>
      <c r="AA110" s="392"/>
      <c r="AB110" s="391"/>
      <c r="AC110" s="391"/>
    </row>
    <row r="111" spans="14:29" ht="15.75">
      <c r="N111" s="280" t="s">
        <v>165</v>
      </c>
      <c r="O111" s="279" t="s">
        <v>254</v>
      </c>
      <c r="P111" s="279">
        <v>500</v>
      </c>
      <c r="Q111" s="278">
        <v>0</v>
      </c>
      <c r="R111" s="278">
        <v>0</v>
      </c>
      <c r="S111" s="458">
        <v>39959</v>
      </c>
      <c r="T111" s="460"/>
      <c r="U111" s="459">
        <v>0</v>
      </c>
      <c r="V111" s="458">
        <v>0</v>
      </c>
      <c r="Z111" s="393"/>
      <c r="AA111" s="392"/>
      <c r="AB111" s="393"/>
      <c r="AC111" s="393"/>
    </row>
    <row r="112" spans="14:29" ht="15.75">
      <c r="N112" s="280" t="s">
        <v>166</v>
      </c>
      <c r="O112" s="279" t="s">
        <v>254</v>
      </c>
      <c r="P112" s="279" t="s">
        <v>332</v>
      </c>
      <c r="Q112" s="278">
        <v>11</v>
      </c>
      <c r="R112" s="278">
        <v>2</v>
      </c>
      <c r="S112" s="458">
        <v>39959</v>
      </c>
      <c r="T112" s="460"/>
      <c r="U112" s="459">
        <v>0</v>
      </c>
      <c r="V112" s="458">
        <v>0</v>
      </c>
      <c r="Z112" s="393"/>
      <c r="AA112" s="392"/>
      <c r="AB112" s="393"/>
      <c r="AC112" s="393"/>
    </row>
    <row r="113" spans="14:29" ht="63" customHeight="1">
      <c r="N113" s="283" t="s">
        <v>177</v>
      </c>
      <c r="O113" s="282" t="s">
        <v>178</v>
      </c>
      <c r="P113" s="282" t="s">
        <v>14</v>
      </c>
      <c r="Q113" s="281">
        <v>0</v>
      </c>
      <c r="R113" s="281">
        <v>0</v>
      </c>
      <c r="S113" s="461">
        <v>121321.4</v>
      </c>
      <c r="T113" s="460"/>
      <c r="U113" s="462">
        <v>117657</v>
      </c>
      <c r="V113" s="461">
        <v>121815</v>
      </c>
      <c r="Z113" s="391"/>
      <c r="AA113" s="392"/>
      <c r="AB113" s="391"/>
      <c r="AC113" s="391"/>
    </row>
    <row r="114" spans="14:29" ht="110.25">
      <c r="N114" s="280" t="s">
        <v>152</v>
      </c>
      <c r="O114" s="279" t="s">
        <v>178</v>
      </c>
      <c r="P114" s="279">
        <v>100</v>
      </c>
      <c r="Q114" s="278">
        <v>0</v>
      </c>
      <c r="R114" s="278">
        <v>0</v>
      </c>
      <c r="S114" s="458">
        <v>113890.4</v>
      </c>
      <c r="T114" s="460"/>
      <c r="U114" s="459">
        <v>113824</v>
      </c>
      <c r="V114" s="458">
        <v>121780</v>
      </c>
      <c r="Z114" s="393"/>
      <c r="AA114" s="392"/>
      <c r="AB114" s="393"/>
      <c r="AC114" s="393"/>
    </row>
    <row r="115" spans="14:29" ht="47.25">
      <c r="N115" s="280" t="s">
        <v>153</v>
      </c>
      <c r="O115" s="279" t="s">
        <v>178</v>
      </c>
      <c r="P115" s="279" t="s">
        <v>330</v>
      </c>
      <c r="Q115" s="278">
        <v>2</v>
      </c>
      <c r="R115" s="278">
        <v>3</v>
      </c>
      <c r="S115" s="458">
        <v>113890.4</v>
      </c>
      <c r="T115" s="460"/>
      <c r="U115" s="459">
        <v>113824</v>
      </c>
      <c r="V115" s="458">
        <v>121780</v>
      </c>
      <c r="Z115" s="393"/>
      <c r="AA115" s="392"/>
      <c r="AB115" s="393"/>
      <c r="AC115" s="393"/>
    </row>
    <row r="116" spans="14:29" ht="47.25">
      <c r="N116" s="280" t="s">
        <v>157</v>
      </c>
      <c r="O116" s="279" t="s">
        <v>178</v>
      </c>
      <c r="P116" s="279">
        <v>200</v>
      </c>
      <c r="Q116" s="278">
        <v>0</v>
      </c>
      <c r="R116" s="278">
        <v>0</v>
      </c>
      <c r="S116" s="458">
        <v>7431</v>
      </c>
      <c r="T116" s="460"/>
      <c r="U116" s="459">
        <v>3833</v>
      </c>
      <c r="V116" s="458">
        <v>35</v>
      </c>
      <c r="Z116" s="393"/>
      <c r="AA116" s="392"/>
      <c r="AB116" s="393"/>
      <c r="AC116" s="393"/>
    </row>
    <row r="117" spans="14:29" ht="47.25">
      <c r="N117" s="280" t="s">
        <v>158</v>
      </c>
      <c r="O117" s="279" t="s">
        <v>178</v>
      </c>
      <c r="P117" s="279" t="s">
        <v>328</v>
      </c>
      <c r="Q117" s="278">
        <v>2</v>
      </c>
      <c r="R117" s="278">
        <v>3</v>
      </c>
      <c r="S117" s="458">
        <v>7431</v>
      </c>
      <c r="T117" s="460"/>
      <c r="U117" s="459">
        <v>3833</v>
      </c>
      <c r="V117" s="458">
        <v>35</v>
      </c>
      <c r="Z117" s="393"/>
      <c r="AA117" s="392"/>
      <c r="AB117" s="393"/>
      <c r="AC117" s="393"/>
    </row>
    <row r="118" spans="14:29" ht="78.75">
      <c r="N118" s="283" t="s">
        <v>358</v>
      </c>
      <c r="O118" s="282" t="s">
        <v>359</v>
      </c>
      <c r="P118" s="282" t="s">
        <v>14</v>
      </c>
      <c r="Q118" s="281">
        <v>0</v>
      </c>
      <c r="R118" s="281">
        <v>0</v>
      </c>
      <c r="S118" s="461">
        <v>100</v>
      </c>
      <c r="T118" s="460"/>
      <c r="U118" s="462">
        <v>100</v>
      </c>
      <c r="V118" s="461">
        <v>100</v>
      </c>
      <c r="Z118" s="391"/>
      <c r="AA118" s="392"/>
      <c r="AB118" s="391"/>
      <c r="AC118" s="391"/>
    </row>
    <row r="119" spans="14:29" ht="47.25">
      <c r="N119" s="280" t="s">
        <v>157</v>
      </c>
      <c r="O119" s="279" t="s">
        <v>359</v>
      </c>
      <c r="P119" s="279">
        <v>200</v>
      </c>
      <c r="Q119" s="278">
        <v>0</v>
      </c>
      <c r="R119" s="278">
        <v>0</v>
      </c>
      <c r="S119" s="458">
        <v>100</v>
      </c>
      <c r="T119" s="460"/>
      <c r="U119" s="459">
        <v>100</v>
      </c>
      <c r="V119" s="458">
        <v>100</v>
      </c>
      <c r="Z119" s="393"/>
      <c r="AA119" s="392"/>
      <c r="AB119" s="393"/>
      <c r="AC119" s="393"/>
    </row>
    <row r="120" spans="14:29" ht="47.25">
      <c r="N120" s="280" t="s">
        <v>158</v>
      </c>
      <c r="O120" s="279" t="s">
        <v>359</v>
      </c>
      <c r="P120" s="279" t="s">
        <v>328</v>
      </c>
      <c r="Q120" s="278">
        <v>1</v>
      </c>
      <c r="R120" s="278">
        <v>4</v>
      </c>
      <c r="S120" s="458">
        <v>100</v>
      </c>
      <c r="T120" s="460"/>
      <c r="U120" s="459">
        <v>100</v>
      </c>
      <c r="V120" s="458">
        <v>100</v>
      </c>
      <c r="Z120" s="393"/>
      <c r="AA120" s="392"/>
      <c r="AB120" s="393"/>
      <c r="AC120" s="393"/>
    </row>
    <row r="121" spans="14:29" ht="157.5" customHeight="1">
      <c r="N121" s="318" t="s">
        <v>376</v>
      </c>
      <c r="O121" s="317" t="s">
        <v>377</v>
      </c>
      <c r="P121" s="317" t="s">
        <v>14</v>
      </c>
      <c r="Q121" s="316">
        <v>0</v>
      </c>
      <c r="R121" s="316">
        <v>0</v>
      </c>
      <c r="S121" s="461">
        <v>978547</v>
      </c>
      <c r="T121" s="460"/>
      <c r="U121" s="462">
        <v>0</v>
      </c>
      <c r="V121" s="461">
        <v>0</v>
      </c>
      <c r="Z121" s="393"/>
      <c r="AA121" s="392"/>
      <c r="AB121" s="393"/>
      <c r="AC121" s="393"/>
    </row>
    <row r="122" spans="14:29" ht="47.25">
      <c r="N122" s="315" t="s">
        <v>157</v>
      </c>
      <c r="O122" s="314" t="s">
        <v>377</v>
      </c>
      <c r="P122" s="314">
        <v>200</v>
      </c>
      <c r="Q122" s="313">
        <v>0</v>
      </c>
      <c r="R122" s="313">
        <v>0</v>
      </c>
      <c r="S122" s="458">
        <v>978547</v>
      </c>
      <c r="T122" s="460"/>
      <c r="U122" s="459">
        <v>0</v>
      </c>
      <c r="V122" s="458">
        <v>0</v>
      </c>
      <c r="Z122" s="393"/>
      <c r="AA122" s="392"/>
      <c r="AB122" s="393"/>
      <c r="AC122" s="393"/>
    </row>
    <row r="123" spans="14:29" ht="47.25">
      <c r="N123" s="315" t="s">
        <v>158</v>
      </c>
      <c r="O123" s="314" t="s">
        <v>377</v>
      </c>
      <c r="P123" s="314" t="s">
        <v>328</v>
      </c>
      <c r="Q123" s="313">
        <v>4</v>
      </c>
      <c r="R123" s="313">
        <v>9</v>
      </c>
      <c r="S123" s="458">
        <v>978547</v>
      </c>
      <c r="T123" s="460"/>
      <c r="U123" s="459">
        <v>0</v>
      </c>
      <c r="V123" s="458">
        <v>0</v>
      </c>
      <c r="Z123" s="393"/>
      <c r="AA123" s="392"/>
      <c r="AB123" s="393"/>
      <c r="AC123" s="393"/>
    </row>
    <row r="124" spans="14:29" ht="94.5">
      <c r="N124" s="390" t="s">
        <v>378</v>
      </c>
      <c r="O124" s="389" t="s">
        <v>379</v>
      </c>
      <c r="P124" s="389" t="s">
        <v>14</v>
      </c>
      <c r="Q124" s="388">
        <v>0</v>
      </c>
      <c r="R124" s="388">
        <v>0</v>
      </c>
      <c r="S124" s="461">
        <v>217472.03</v>
      </c>
      <c r="T124" s="460"/>
      <c r="U124" s="462">
        <v>0</v>
      </c>
      <c r="V124" s="461">
        <v>0</v>
      </c>
      <c r="Z124" s="393"/>
      <c r="AA124" s="392"/>
      <c r="AB124" s="393"/>
      <c r="AC124" s="393"/>
    </row>
    <row r="125" spans="14:29" ht="110.25">
      <c r="N125" s="387" t="s">
        <v>152</v>
      </c>
      <c r="O125" s="386" t="s">
        <v>379</v>
      </c>
      <c r="P125" s="386">
        <v>100</v>
      </c>
      <c r="Q125" s="385">
        <v>0</v>
      </c>
      <c r="R125" s="385">
        <v>0</v>
      </c>
      <c r="S125" s="458">
        <v>217472.03</v>
      </c>
      <c r="T125" s="460"/>
      <c r="U125" s="459">
        <v>0</v>
      </c>
      <c r="V125" s="458">
        <v>0</v>
      </c>
      <c r="Z125" s="393"/>
      <c r="AA125" s="392"/>
      <c r="AB125" s="393"/>
      <c r="AC125" s="393"/>
    </row>
    <row r="126" spans="14:29" ht="47.25">
      <c r="N126" s="387" t="s">
        <v>153</v>
      </c>
      <c r="O126" s="386" t="s">
        <v>379</v>
      </c>
      <c r="P126" s="386" t="s">
        <v>330</v>
      </c>
      <c r="Q126" s="385">
        <v>1</v>
      </c>
      <c r="R126" s="385">
        <v>2</v>
      </c>
      <c r="S126" s="458">
        <v>77545</v>
      </c>
      <c r="T126" s="460"/>
      <c r="U126" s="459">
        <v>0</v>
      </c>
      <c r="V126" s="458">
        <v>0</v>
      </c>
      <c r="Z126" s="393"/>
      <c r="AA126" s="392"/>
      <c r="AB126" s="393"/>
      <c r="AC126" s="393"/>
    </row>
    <row r="127" spans="14:29" ht="47.25">
      <c r="N127" s="387" t="s">
        <v>153</v>
      </c>
      <c r="O127" s="386" t="s">
        <v>379</v>
      </c>
      <c r="P127" s="386" t="s">
        <v>330</v>
      </c>
      <c r="Q127" s="385">
        <v>1</v>
      </c>
      <c r="R127" s="385">
        <v>4</v>
      </c>
      <c r="S127" s="458">
        <v>139927.03</v>
      </c>
      <c r="T127" s="460"/>
      <c r="U127" s="459">
        <v>0</v>
      </c>
      <c r="V127" s="458">
        <v>0</v>
      </c>
      <c r="Z127" s="393"/>
      <c r="AA127" s="392"/>
      <c r="AB127" s="393"/>
      <c r="AC127" s="393"/>
    </row>
    <row r="128" spans="14:29" ht="204.75">
      <c r="N128" s="283" t="s">
        <v>207</v>
      </c>
      <c r="O128" s="282" t="s">
        <v>208</v>
      </c>
      <c r="P128" s="282" t="s">
        <v>14</v>
      </c>
      <c r="Q128" s="281">
        <v>0</v>
      </c>
      <c r="R128" s="281">
        <v>0</v>
      </c>
      <c r="S128" s="461">
        <v>1613758.96</v>
      </c>
      <c r="T128" s="460"/>
      <c r="U128" s="462">
        <v>1630060</v>
      </c>
      <c r="V128" s="461">
        <v>0</v>
      </c>
      <c r="Z128" s="391"/>
      <c r="AA128" s="392"/>
      <c r="AB128" s="391"/>
      <c r="AC128" s="391"/>
    </row>
    <row r="129" spans="14:29" ht="47.25">
      <c r="N129" s="280" t="s">
        <v>157</v>
      </c>
      <c r="O129" s="279" t="s">
        <v>208</v>
      </c>
      <c r="P129" s="279">
        <v>200</v>
      </c>
      <c r="Q129" s="278">
        <v>0</v>
      </c>
      <c r="R129" s="278">
        <v>0</v>
      </c>
      <c r="S129" s="458">
        <v>1613758.96</v>
      </c>
      <c r="T129" s="460"/>
      <c r="U129" s="459">
        <v>1630060</v>
      </c>
      <c r="V129" s="458">
        <v>0</v>
      </c>
      <c r="Z129" s="393"/>
      <c r="AA129" s="392"/>
      <c r="AB129" s="393"/>
      <c r="AC129" s="393"/>
    </row>
    <row r="130" spans="14:29" ht="47.25">
      <c r="N130" s="280" t="s">
        <v>158</v>
      </c>
      <c r="O130" s="279" t="s">
        <v>208</v>
      </c>
      <c r="P130" s="279" t="s">
        <v>328</v>
      </c>
      <c r="Q130" s="278">
        <v>4</v>
      </c>
      <c r="R130" s="278">
        <v>9</v>
      </c>
      <c r="S130" s="458">
        <v>1613758.96</v>
      </c>
      <c r="T130" s="460"/>
      <c r="U130" s="459">
        <v>1630060</v>
      </c>
      <c r="V130" s="458">
        <v>0</v>
      </c>
      <c r="Z130" s="393"/>
      <c r="AA130" s="392"/>
      <c r="AB130" s="393"/>
      <c r="AC130" s="393"/>
    </row>
    <row r="131" spans="14:29" ht="15.75">
      <c r="N131" s="283" t="s">
        <v>255</v>
      </c>
      <c r="O131" s="282" t="s">
        <v>256</v>
      </c>
      <c r="P131" s="282" t="s">
        <v>14</v>
      </c>
      <c r="Q131" s="281">
        <v>0</v>
      </c>
      <c r="R131" s="281">
        <v>0</v>
      </c>
      <c r="S131" s="461">
        <v>0</v>
      </c>
      <c r="T131" s="460"/>
      <c r="U131" s="462">
        <v>144650</v>
      </c>
      <c r="V131" s="461">
        <v>220510</v>
      </c>
      <c r="Z131" s="391"/>
      <c r="AA131" s="392"/>
      <c r="AB131" s="391"/>
      <c r="AC131" s="391"/>
    </row>
    <row r="132" spans="14:29" ht="15.75">
      <c r="N132" s="280" t="s">
        <v>255</v>
      </c>
      <c r="O132" s="279" t="s">
        <v>256</v>
      </c>
      <c r="P132" s="279">
        <v>900</v>
      </c>
      <c r="Q132" s="278">
        <v>0</v>
      </c>
      <c r="R132" s="278">
        <v>0</v>
      </c>
      <c r="S132" s="458">
        <v>0</v>
      </c>
      <c r="T132" s="460"/>
      <c r="U132" s="459">
        <v>144650</v>
      </c>
      <c r="V132" s="458">
        <v>220510</v>
      </c>
      <c r="Z132" s="393"/>
      <c r="AA132" s="392"/>
      <c r="AB132" s="393"/>
      <c r="AC132" s="393"/>
    </row>
    <row r="133" spans="14:29" ht="15.75">
      <c r="N133" s="280" t="s">
        <v>255</v>
      </c>
      <c r="O133" s="279" t="s">
        <v>256</v>
      </c>
      <c r="P133" s="279" t="s">
        <v>257</v>
      </c>
      <c r="Q133" s="278">
        <v>99</v>
      </c>
      <c r="R133" s="278">
        <v>99</v>
      </c>
      <c r="S133" s="458">
        <v>0</v>
      </c>
      <c r="T133" s="460"/>
      <c r="U133" s="459">
        <v>144650</v>
      </c>
      <c r="V133" s="458">
        <v>220510</v>
      </c>
      <c r="Z133" s="393"/>
      <c r="AA133" s="392"/>
      <c r="AB133" s="393"/>
      <c r="AC133" s="393"/>
    </row>
    <row r="134" spans="14:29" ht="173.25">
      <c r="N134" s="283" t="s">
        <v>368</v>
      </c>
      <c r="O134" s="282" t="s">
        <v>240</v>
      </c>
      <c r="P134" s="282" t="s">
        <v>14</v>
      </c>
      <c r="Q134" s="281">
        <v>0</v>
      </c>
      <c r="R134" s="281">
        <v>0</v>
      </c>
      <c r="S134" s="461">
        <v>0</v>
      </c>
      <c r="T134" s="460"/>
      <c r="U134" s="462">
        <v>500000</v>
      </c>
      <c r="V134" s="461">
        <v>500000</v>
      </c>
      <c r="Z134" s="391"/>
      <c r="AA134" s="392"/>
      <c r="AB134" s="391"/>
      <c r="AC134" s="391"/>
    </row>
    <row r="135" spans="14:29" ht="47.25">
      <c r="N135" s="280" t="s">
        <v>157</v>
      </c>
      <c r="O135" s="279" t="s">
        <v>240</v>
      </c>
      <c r="P135" s="279">
        <v>200</v>
      </c>
      <c r="Q135" s="278">
        <v>0</v>
      </c>
      <c r="R135" s="278">
        <v>0</v>
      </c>
      <c r="S135" s="458">
        <v>0</v>
      </c>
      <c r="T135" s="460"/>
      <c r="U135" s="459">
        <v>500000</v>
      </c>
      <c r="V135" s="458">
        <v>500000</v>
      </c>
      <c r="Z135" s="393"/>
      <c r="AA135" s="392"/>
      <c r="AB135" s="393"/>
      <c r="AC135" s="393"/>
    </row>
    <row r="136" spans="14:29" ht="47.25">
      <c r="N136" s="280" t="s">
        <v>158</v>
      </c>
      <c r="O136" s="279" t="s">
        <v>240</v>
      </c>
      <c r="P136" s="279" t="s">
        <v>328</v>
      </c>
      <c r="Q136" s="278">
        <v>5</v>
      </c>
      <c r="R136" s="278">
        <v>3</v>
      </c>
      <c r="S136" s="458">
        <v>0</v>
      </c>
      <c r="T136" s="460"/>
      <c r="U136" s="459">
        <v>500000</v>
      </c>
      <c r="V136" s="458">
        <v>500000</v>
      </c>
      <c r="Z136" s="393"/>
      <c r="AA136" s="392"/>
      <c r="AB136" s="393"/>
      <c r="AC136" s="393"/>
    </row>
    <row r="137" spans="14:29" ht="157.5">
      <c r="N137" s="312" t="s">
        <v>374</v>
      </c>
      <c r="O137" s="311" t="s">
        <v>375</v>
      </c>
      <c r="P137" s="311" t="s">
        <v>14</v>
      </c>
      <c r="Q137" s="310">
        <v>0</v>
      </c>
      <c r="R137" s="310">
        <v>0</v>
      </c>
      <c r="S137" s="461">
        <v>315709.40000000002</v>
      </c>
      <c r="T137" s="460"/>
      <c r="U137" s="462">
        <v>0</v>
      </c>
      <c r="V137" s="461">
        <v>0</v>
      </c>
      <c r="Z137" s="393"/>
      <c r="AA137" s="392"/>
      <c r="AB137" s="393"/>
      <c r="AC137" s="393"/>
    </row>
    <row r="138" spans="14:29" ht="47.25">
      <c r="N138" s="309" t="s">
        <v>157</v>
      </c>
      <c r="O138" s="308" t="s">
        <v>375</v>
      </c>
      <c r="P138" s="308">
        <v>200</v>
      </c>
      <c r="Q138" s="307">
        <v>0</v>
      </c>
      <c r="R138" s="307">
        <v>0</v>
      </c>
      <c r="S138" s="458">
        <v>315709.40000000002</v>
      </c>
      <c r="T138" s="460"/>
      <c r="U138" s="459">
        <v>0</v>
      </c>
      <c r="V138" s="458">
        <v>0</v>
      </c>
      <c r="Z138" s="393"/>
      <c r="AA138" s="392"/>
      <c r="AB138" s="393"/>
      <c r="AC138" s="393"/>
    </row>
    <row r="139" spans="14:29" ht="47.25">
      <c r="N139" s="309" t="s">
        <v>158</v>
      </c>
      <c r="O139" s="308" t="s">
        <v>375</v>
      </c>
      <c r="P139" s="308" t="s">
        <v>328</v>
      </c>
      <c r="Q139" s="307">
        <v>4</v>
      </c>
      <c r="R139" s="307">
        <v>9</v>
      </c>
      <c r="S139" s="458">
        <v>315709.40000000002</v>
      </c>
      <c r="T139" s="460"/>
      <c r="U139" s="459">
        <v>0</v>
      </c>
      <c r="V139" s="458">
        <v>0</v>
      </c>
      <c r="Z139" s="393"/>
      <c r="AA139" s="392"/>
      <c r="AB139" s="393"/>
      <c r="AC139" s="393"/>
    </row>
    <row r="140" spans="14:29" ht="220.5">
      <c r="N140" s="283" t="s">
        <v>209</v>
      </c>
      <c r="O140" s="282" t="s">
        <v>210</v>
      </c>
      <c r="P140" s="282" t="s">
        <v>14</v>
      </c>
      <c r="Q140" s="281">
        <v>0</v>
      </c>
      <c r="R140" s="281">
        <v>0</v>
      </c>
      <c r="S140" s="461">
        <v>16300.6</v>
      </c>
      <c r="T140" s="460"/>
      <c r="U140" s="462">
        <v>16465.25</v>
      </c>
      <c r="V140" s="461">
        <v>0</v>
      </c>
      <c r="Z140" s="391"/>
      <c r="AA140" s="392"/>
      <c r="AB140" s="391"/>
      <c r="AC140" s="391"/>
    </row>
    <row r="141" spans="14:29" ht="47.25">
      <c r="N141" s="280" t="s">
        <v>157</v>
      </c>
      <c r="O141" s="279" t="s">
        <v>210</v>
      </c>
      <c r="P141" s="279">
        <v>200</v>
      </c>
      <c r="Q141" s="278">
        <v>0</v>
      </c>
      <c r="R141" s="278">
        <v>0</v>
      </c>
      <c r="S141" s="458">
        <v>16300.6</v>
      </c>
      <c r="T141" s="460"/>
      <c r="U141" s="459">
        <v>16465.25</v>
      </c>
      <c r="V141" s="458">
        <v>0</v>
      </c>
      <c r="Z141" s="393"/>
      <c r="AA141" s="392"/>
      <c r="AB141" s="393"/>
      <c r="AC141" s="393"/>
    </row>
    <row r="142" spans="14:29" ht="47.25">
      <c r="N142" s="280" t="s">
        <v>158</v>
      </c>
      <c r="O142" s="279" t="s">
        <v>210</v>
      </c>
      <c r="P142" s="279" t="s">
        <v>328</v>
      </c>
      <c r="Q142" s="278">
        <v>4</v>
      </c>
      <c r="R142" s="278">
        <v>9</v>
      </c>
      <c r="S142" s="458">
        <v>16300.6</v>
      </c>
      <c r="T142" s="460"/>
      <c r="U142" s="459">
        <v>16465.25</v>
      </c>
      <c r="V142" s="458">
        <v>0</v>
      </c>
      <c r="Z142" s="393"/>
      <c r="AA142" s="392"/>
      <c r="AB142" s="393"/>
      <c r="AC142" s="393"/>
    </row>
    <row r="143" spans="14:29" ht="15.75">
      <c r="N143" s="275" t="s">
        <v>66</v>
      </c>
      <c r="O143" s="277"/>
      <c r="P143" s="276"/>
      <c r="Q143" s="276"/>
      <c r="R143" s="275"/>
      <c r="S143" s="461">
        <v>10007277.68</v>
      </c>
      <c r="T143" s="463"/>
      <c r="U143" s="462">
        <v>8033817</v>
      </c>
      <c r="V143" s="461">
        <v>5032115</v>
      </c>
      <c r="Z143" s="394"/>
      <c r="AA143" s="391"/>
      <c r="AB143" s="394"/>
      <c r="AC143" s="394"/>
    </row>
  </sheetData>
  <mergeCells count="7">
    <mergeCell ref="B16:K16"/>
    <mergeCell ref="S1:V5"/>
    <mergeCell ref="N8:V10"/>
    <mergeCell ref="S12:V12"/>
    <mergeCell ref="S13:S14"/>
    <mergeCell ref="U13:U14"/>
    <mergeCell ref="V13:V14"/>
  </mergeCells>
  <pageMargins left="0.98425196850393704" right="0.39370078740157483" top="0.78740157480314965" bottom="0.78740157480314965" header="0.51181102362204722" footer="0.51181102362204722"/>
  <pageSetup paperSize="9" scale="65" fitToHeight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81"/>
  <sheetViews>
    <sheetView view="pageBreakPreview" zoomScale="115" zoomScaleSheetLayoutView="115" workbookViewId="0">
      <selection activeCell="Y5" sqref="Y5"/>
    </sheetView>
  </sheetViews>
  <sheetFormatPr defaultRowHeight="12.75"/>
  <cols>
    <col min="1" max="1" width="0.28515625" style="23" customWidth="1"/>
    <col min="2" max="14" width="0" style="23" hidden="1" customWidth="1"/>
    <col min="15" max="15" width="42.5703125" style="73" customWidth="1"/>
    <col min="16" max="16" width="7.140625" style="73" bestFit="1" customWidth="1"/>
    <col min="17" max="17" width="3.7109375" style="73" bestFit="1" customWidth="1"/>
    <col min="18" max="18" width="4.28515625" style="73" bestFit="1" customWidth="1"/>
    <col min="19" max="19" width="14.7109375" style="73" bestFit="1" customWidth="1"/>
    <col min="20" max="20" width="5.85546875" style="73" bestFit="1" customWidth="1"/>
    <col min="21" max="21" width="5.85546875" style="73" hidden="1" customWidth="1"/>
    <col min="22" max="22" width="7.7109375" style="73" hidden="1" customWidth="1"/>
    <col min="23" max="23" width="6.7109375" style="73" hidden="1" customWidth="1"/>
    <col min="24" max="24" width="20.28515625" style="73" bestFit="1" customWidth="1"/>
    <col min="25" max="25" width="21.42578125" style="73" bestFit="1" customWidth="1"/>
    <col min="26" max="26" width="21.28515625" style="73" bestFit="1" customWidth="1"/>
    <col min="27" max="30" width="0" style="23" hidden="1" customWidth="1"/>
    <col min="31" max="31" width="1.140625" style="23" customWidth="1"/>
    <col min="32" max="32" width="0" style="23" hidden="1" customWidth="1"/>
    <col min="33" max="255" width="1.28515625" style="23" customWidth="1"/>
    <col min="256" max="16384" width="9.140625" style="23"/>
  </cols>
  <sheetData>
    <row r="1" spans="1:32" ht="12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  <c r="P1" s="53"/>
      <c r="Q1" s="53"/>
      <c r="R1" s="53"/>
      <c r="S1" s="53"/>
      <c r="T1" s="53"/>
      <c r="U1" s="53"/>
      <c r="V1" s="53"/>
      <c r="W1" s="53"/>
      <c r="X1" s="503" t="s">
        <v>389</v>
      </c>
      <c r="Y1" s="503"/>
      <c r="Z1" s="503"/>
      <c r="AA1" s="503"/>
      <c r="AB1" s="28"/>
      <c r="AC1" s="28"/>
      <c r="AD1" s="28"/>
      <c r="AE1" s="28"/>
      <c r="AF1" s="28"/>
    </row>
    <row r="2" spans="1:32" ht="12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3"/>
      <c r="Q2" s="53"/>
      <c r="R2" s="53"/>
      <c r="S2" s="53"/>
      <c r="T2" s="53"/>
      <c r="U2" s="53"/>
      <c r="V2" s="53" t="s">
        <v>27</v>
      </c>
      <c r="W2" s="53"/>
      <c r="X2" s="503"/>
      <c r="Y2" s="503"/>
      <c r="Z2" s="503"/>
      <c r="AA2" s="503"/>
      <c r="AB2" s="28"/>
      <c r="AC2" s="28"/>
      <c r="AD2" s="28"/>
      <c r="AE2" s="28"/>
      <c r="AF2" s="28"/>
    </row>
    <row r="3" spans="1:32" ht="12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  <c r="P3" s="53"/>
      <c r="Q3" s="53"/>
      <c r="R3" s="53"/>
      <c r="S3" s="53"/>
      <c r="T3" s="53"/>
      <c r="U3" s="53"/>
      <c r="V3" s="53"/>
      <c r="W3" s="53"/>
      <c r="X3" s="503"/>
      <c r="Y3" s="503"/>
      <c r="Z3" s="503"/>
      <c r="AA3" s="503"/>
      <c r="AB3" s="28"/>
      <c r="AC3" s="28"/>
      <c r="AD3" s="28"/>
      <c r="AE3" s="28"/>
      <c r="AF3" s="28"/>
    </row>
    <row r="4" spans="1:32" ht="54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53"/>
      <c r="Q4" s="53"/>
      <c r="R4" s="53"/>
      <c r="S4" s="53"/>
      <c r="T4" s="53"/>
      <c r="U4" s="53"/>
      <c r="V4" s="53"/>
      <c r="W4" s="53"/>
      <c r="X4" s="503"/>
      <c r="Y4" s="503"/>
      <c r="Z4" s="503"/>
      <c r="AA4" s="503"/>
      <c r="AB4" s="28"/>
      <c r="AC4" s="28"/>
      <c r="AD4" s="28"/>
      <c r="AE4" s="28"/>
      <c r="AF4" s="28"/>
    </row>
    <row r="5" spans="1:32" ht="18.7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  <c r="Z5" s="54"/>
      <c r="AA5" s="28"/>
      <c r="AB5" s="28"/>
      <c r="AC5" s="28"/>
      <c r="AD5" s="28"/>
      <c r="AE5" s="28"/>
      <c r="AF5" s="28"/>
    </row>
    <row r="6" spans="1:32" s="57" customFormat="1" ht="49.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21" t="s">
        <v>327</v>
      </c>
      <c r="P6" s="521"/>
      <c r="Q6" s="521"/>
      <c r="R6" s="521"/>
      <c r="S6" s="521"/>
      <c r="T6" s="521"/>
      <c r="U6" s="521"/>
      <c r="V6" s="521"/>
      <c r="W6" s="521"/>
      <c r="X6" s="521"/>
      <c r="Y6" s="521"/>
      <c r="Z6" s="521"/>
      <c r="AA6" s="56"/>
      <c r="AB6" s="56"/>
      <c r="AC6" s="56"/>
      <c r="AD6" s="56"/>
      <c r="AE6" s="56"/>
      <c r="AF6" s="56"/>
    </row>
    <row r="7" spans="1:3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4"/>
      <c r="AA7" s="28"/>
      <c r="AB7" s="28"/>
      <c r="AC7" s="28"/>
      <c r="AD7" s="28"/>
      <c r="AE7" s="28"/>
      <c r="AF7" s="28"/>
    </row>
    <row r="8" spans="1:32" ht="15.75">
      <c r="A8" s="58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  <c r="P8" s="53"/>
      <c r="Q8" s="53"/>
      <c r="R8" s="53"/>
      <c r="S8" s="53"/>
      <c r="T8" s="53"/>
      <c r="U8" s="53"/>
      <c r="V8" s="53"/>
      <c r="W8" s="53"/>
      <c r="X8" s="59" t="s">
        <v>13</v>
      </c>
      <c r="Y8" s="59"/>
      <c r="Z8" s="59"/>
      <c r="AA8" s="58"/>
      <c r="AB8" s="28"/>
      <c r="AC8" s="28"/>
      <c r="AD8" s="28"/>
      <c r="AE8" s="28"/>
      <c r="AF8" s="28"/>
    </row>
    <row r="9" spans="1:32" ht="16.5" thickBot="1">
      <c r="A9" s="58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522" t="s">
        <v>18</v>
      </c>
      <c r="P9" s="522" t="s">
        <v>28</v>
      </c>
      <c r="Q9" s="522" t="s">
        <v>19</v>
      </c>
      <c r="R9" s="522" t="s">
        <v>20</v>
      </c>
      <c r="S9" s="522" t="s">
        <v>21</v>
      </c>
      <c r="T9" s="522" t="s">
        <v>22</v>
      </c>
      <c r="U9" s="129"/>
      <c r="V9" s="522" t="s">
        <v>14</v>
      </c>
      <c r="W9" s="525" t="s">
        <v>15</v>
      </c>
      <c r="X9" s="511" t="s">
        <v>144</v>
      </c>
      <c r="Y9" s="526" t="s">
        <v>145</v>
      </c>
      <c r="Z9" s="526" t="s">
        <v>259</v>
      </c>
      <c r="AA9" s="58"/>
      <c r="AB9" s="61"/>
      <c r="AC9" s="28"/>
      <c r="AD9" s="28"/>
      <c r="AE9" s="28"/>
      <c r="AF9" s="28"/>
    </row>
    <row r="10" spans="1:32" ht="33.75">
      <c r="A10" s="58"/>
      <c r="B10" s="62" t="s">
        <v>29</v>
      </c>
      <c r="C10" s="63"/>
      <c r="D10" s="63" t="s">
        <v>16</v>
      </c>
      <c r="E10" s="63"/>
      <c r="F10" s="63"/>
      <c r="G10" s="63"/>
      <c r="H10" s="63"/>
      <c r="I10" s="63"/>
      <c r="J10" s="62"/>
      <c r="K10" s="63"/>
      <c r="L10" s="63"/>
      <c r="M10" s="63"/>
      <c r="N10" s="63"/>
      <c r="O10" s="522"/>
      <c r="P10" s="522"/>
      <c r="Q10" s="522"/>
      <c r="R10" s="522"/>
      <c r="S10" s="522"/>
      <c r="T10" s="522"/>
      <c r="U10" s="129"/>
      <c r="V10" s="522" t="s">
        <v>23</v>
      </c>
      <c r="W10" s="525"/>
      <c r="X10" s="511"/>
      <c r="Y10" s="526"/>
      <c r="Z10" s="526"/>
      <c r="AA10" s="64"/>
      <c r="AB10" s="64"/>
      <c r="AC10" s="64"/>
      <c r="AD10" s="64"/>
      <c r="AE10" s="61"/>
      <c r="AF10" s="28"/>
    </row>
    <row r="11" spans="1:32" ht="15.75">
      <c r="A11" s="58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>
        <v>1</v>
      </c>
      <c r="P11" s="67">
        <v>2</v>
      </c>
      <c r="Q11" s="66">
        <v>3</v>
      </c>
      <c r="R11" s="66">
        <v>4</v>
      </c>
      <c r="S11" s="66">
        <v>5</v>
      </c>
      <c r="T11" s="66">
        <v>6</v>
      </c>
      <c r="U11" s="66"/>
      <c r="V11" s="66"/>
      <c r="W11" s="68"/>
      <c r="X11" s="66">
        <v>7</v>
      </c>
      <c r="Y11" s="66">
        <v>8</v>
      </c>
      <c r="Z11" s="66">
        <v>9</v>
      </c>
      <c r="AA11" s="64"/>
      <c r="AB11" s="64"/>
      <c r="AC11" s="64"/>
      <c r="AD11" s="64"/>
      <c r="AE11" s="61"/>
      <c r="AF11" s="28"/>
    </row>
    <row r="12" spans="1:32" ht="31.5">
      <c r="A12" s="69"/>
      <c r="B12" s="523" t="s">
        <v>30</v>
      </c>
      <c r="C12" s="523"/>
      <c r="D12" s="523"/>
      <c r="E12" s="523"/>
      <c r="F12" s="523"/>
      <c r="G12" s="523"/>
      <c r="H12" s="523"/>
      <c r="I12" s="523"/>
      <c r="J12" s="523"/>
      <c r="K12" s="523"/>
      <c r="L12" s="523"/>
      <c r="M12" s="70">
        <v>9999</v>
      </c>
      <c r="N12" s="71"/>
      <c r="O12" s="298" t="s">
        <v>258</v>
      </c>
      <c r="P12" s="297">
        <v>822</v>
      </c>
      <c r="Q12" s="296">
        <v>0</v>
      </c>
      <c r="R12" s="296">
        <v>0</v>
      </c>
      <c r="S12" s="295" t="s">
        <v>14</v>
      </c>
      <c r="T12" s="294" t="s">
        <v>14</v>
      </c>
      <c r="U12" s="288">
        <v>0</v>
      </c>
      <c r="V12" s="519"/>
      <c r="W12" s="520"/>
      <c r="X12" s="467">
        <v>10007277.68</v>
      </c>
      <c r="Y12" s="467">
        <v>8033817</v>
      </c>
      <c r="Z12" s="466">
        <v>5032115</v>
      </c>
      <c r="AA12" s="72" t="s">
        <v>26</v>
      </c>
      <c r="AB12" s="527"/>
      <c r="AC12" s="528"/>
      <c r="AD12" s="528"/>
      <c r="AE12" s="58"/>
      <c r="AF12" s="28"/>
    </row>
    <row r="13" spans="1:32" ht="31.5">
      <c r="A13" s="69"/>
      <c r="B13" s="523" t="s">
        <v>25</v>
      </c>
      <c r="C13" s="523"/>
      <c r="D13" s="523"/>
      <c r="E13" s="523"/>
      <c r="F13" s="523"/>
      <c r="G13" s="523"/>
      <c r="H13" s="523"/>
      <c r="I13" s="523"/>
      <c r="J13" s="523"/>
      <c r="K13" s="523"/>
      <c r="L13" s="523"/>
      <c r="M13" s="70">
        <v>113</v>
      </c>
      <c r="N13" s="71"/>
      <c r="O13" s="298" t="s">
        <v>25</v>
      </c>
      <c r="P13" s="297">
        <v>822</v>
      </c>
      <c r="Q13" s="296">
        <v>1</v>
      </c>
      <c r="R13" s="296">
        <v>0</v>
      </c>
      <c r="S13" s="295" t="s">
        <v>14</v>
      </c>
      <c r="T13" s="294" t="s">
        <v>14</v>
      </c>
      <c r="U13" s="288">
        <v>0</v>
      </c>
      <c r="V13" s="519"/>
      <c r="W13" s="520"/>
      <c r="X13" s="467">
        <v>3438060.26</v>
      </c>
      <c r="Y13" s="467">
        <v>3751600</v>
      </c>
      <c r="Z13" s="466">
        <v>2959581</v>
      </c>
      <c r="AA13" s="72" t="s">
        <v>26</v>
      </c>
      <c r="AB13" s="527"/>
      <c r="AC13" s="528"/>
      <c r="AD13" s="528"/>
      <c r="AE13" s="58"/>
      <c r="AF13" s="28"/>
    </row>
    <row r="14" spans="1:32" ht="63">
      <c r="A14" s="69"/>
      <c r="B14" s="524" t="s">
        <v>31</v>
      </c>
      <c r="C14" s="524"/>
      <c r="D14" s="524"/>
      <c r="E14" s="523"/>
      <c r="F14" s="523"/>
      <c r="G14" s="523"/>
      <c r="H14" s="523"/>
      <c r="I14" s="523"/>
      <c r="J14" s="523"/>
      <c r="K14" s="523"/>
      <c r="L14" s="523"/>
      <c r="M14" s="70">
        <v>102</v>
      </c>
      <c r="N14" s="71"/>
      <c r="O14" s="298" t="s">
        <v>31</v>
      </c>
      <c r="P14" s="297">
        <v>822</v>
      </c>
      <c r="Q14" s="296">
        <v>1</v>
      </c>
      <c r="R14" s="296">
        <v>2</v>
      </c>
      <c r="S14" s="295" t="s">
        <v>14</v>
      </c>
      <c r="T14" s="294" t="s">
        <v>14</v>
      </c>
      <c r="U14" s="288">
        <v>0</v>
      </c>
      <c r="V14" s="519"/>
      <c r="W14" s="520"/>
      <c r="X14" s="467">
        <v>855133.54</v>
      </c>
      <c r="Y14" s="467">
        <v>769114</v>
      </c>
      <c r="Z14" s="466">
        <v>769114</v>
      </c>
      <c r="AA14" s="72" t="s">
        <v>32</v>
      </c>
      <c r="AB14" s="527"/>
      <c r="AC14" s="528"/>
      <c r="AD14" s="528"/>
      <c r="AE14" s="58"/>
      <c r="AF14" s="28"/>
    </row>
    <row r="15" spans="1:32" ht="31.5">
      <c r="O15" s="298" t="s">
        <v>147</v>
      </c>
      <c r="P15" s="297">
        <v>822</v>
      </c>
      <c r="Q15" s="296">
        <v>1</v>
      </c>
      <c r="R15" s="296">
        <v>2</v>
      </c>
      <c r="S15" s="295" t="s">
        <v>148</v>
      </c>
      <c r="T15" s="294" t="s">
        <v>14</v>
      </c>
      <c r="U15" s="288" t="s">
        <v>149</v>
      </c>
      <c r="V15" s="519"/>
      <c r="W15" s="520"/>
      <c r="X15" s="467">
        <v>855133.54</v>
      </c>
      <c r="Y15" s="467">
        <v>769114</v>
      </c>
      <c r="Z15" s="466">
        <v>769114</v>
      </c>
    </row>
    <row r="16" spans="1:32" ht="15.75">
      <c r="O16" s="298" t="s">
        <v>150</v>
      </c>
      <c r="P16" s="297">
        <v>822</v>
      </c>
      <c r="Q16" s="296">
        <v>1</v>
      </c>
      <c r="R16" s="296">
        <v>2</v>
      </c>
      <c r="S16" s="295" t="s">
        <v>151</v>
      </c>
      <c r="T16" s="294" t="s">
        <v>14</v>
      </c>
      <c r="U16" s="288" t="s">
        <v>149</v>
      </c>
      <c r="V16" s="519"/>
      <c r="W16" s="520"/>
      <c r="X16" s="467">
        <v>777588.54</v>
      </c>
      <c r="Y16" s="467">
        <v>769114</v>
      </c>
      <c r="Z16" s="466">
        <v>769114</v>
      </c>
    </row>
    <row r="17" spans="15:26" ht="94.5">
      <c r="O17" s="293" t="s">
        <v>152</v>
      </c>
      <c r="P17" s="292">
        <v>822</v>
      </c>
      <c r="Q17" s="291">
        <v>1</v>
      </c>
      <c r="R17" s="291">
        <v>2</v>
      </c>
      <c r="S17" s="290" t="s">
        <v>151</v>
      </c>
      <c r="T17" s="289">
        <v>100</v>
      </c>
      <c r="U17" s="288" t="s">
        <v>149</v>
      </c>
      <c r="V17" s="517"/>
      <c r="W17" s="518"/>
      <c r="X17" s="465">
        <v>777588.54</v>
      </c>
      <c r="Y17" s="465">
        <v>769114</v>
      </c>
      <c r="Z17" s="464">
        <v>769114</v>
      </c>
    </row>
    <row r="18" spans="15:26" ht="47.25">
      <c r="O18" s="293" t="s">
        <v>153</v>
      </c>
      <c r="P18" s="292">
        <v>822</v>
      </c>
      <c r="Q18" s="291">
        <v>1</v>
      </c>
      <c r="R18" s="291">
        <v>2</v>
      </c>
      <c r="S18" s="290" t="s">
        <v>151</v>
      </c>
      <c r="T18" s="289">
        <v>120</v>
      </c>
      <c r="U18" s="288" t="s">
        <v>149</v>
      </c>
      <c r="V18" s="517"/>
      <c r="W18" s="518"/>
      <c r="X18" s="465">
        <v>777588.54</v>
      </c>
      <c r="Y18" s="465">
        <v>769114</v>
      </c>
      <c r="Z18" s="464">
        <v>769114</v>
      </c>
    </row>
    <row r="19" spans="15:26" ht="94.5">
      <c r="O19" s="404" t="s">
        <v>378</v>
      </c>
      <c r="P19" s="403">
        <v>822</v>
      </c>
      <c r="Q19" s="402">
        <v>1</v>
      </c>
      <c r="R19" s="402">
        <v>2</v>
      </c>
      <c r="S19" s="401" t="s">
        <v>379</v>
      </c>
      <c r="T19" s="400" t="s">
        <v>14</v>
      </c>
      <c r="U19" s="288"/>
      <c r="V19" s="339"/>
      <c r="W19" s="340"/>
      <c r="X19" s="467">
        <v>77545</v>
      </c>
      <c r="Y19" s="467">
        <v>0</v>
      </c>
      <c r="Z19" s="466">
        <v>0</v>
      </c>
    </row>
    <row r="20" spans="15:26" ht="94.5">
      <c r="O20" s="399" t="s">
        <v>152</v>
      </c>
      <c r="P20" s="398">
        <v>822</v>
      </c>
      <c r="Q20" s="397">
        <v>1</v>
      </c>
      <c r="R20" s="397">
        <v>2</v>
      </c>
      <c r="S20" s="396" t="s">
        <v>379</v>
      </c>
      <c r="T20" s="395">
        <v>100</v>
      </c>
      <c r="U20" s="288"/>
      <c r="V20" s="339"/>
      <c r="W20" s="340"/>
      <c r="X20" s="465">
        <v>77545</v>
      </c>
      <c r="Y20" s="465">
        <v>0</v>
      </c>
      <c r="Z20" s="464">
        <v>0</v>
      </c>
    </row>
    <row r="21" spans="15:26" ht="47.25">
      <c r="O21" s="399" t="s">
        <v>153</v>
      </c>
      <c r="P21" s="398">
        <v>822</v>
      </c>
      <c r="Q21" s="397">
        <v>1</v>
      </c>
      <c r="R21" s="397">
        <v>2</v>
      </c>
      <c r="S21" s="396" t="s">
        <v>379</v>
      </c>
      <c r="T21" s="395">
        <v>120</v>
      </c>
      <c r="U21" s="288"/>
      <c r="V21" s="339"/>
      <c r="W21" s="340"/>
      <c r="X21" s="465">
        <v>77545</v>
      </c>
      <c r="Y21" s="465">
        <v>0</v>
      </c>
      <c r="Z21" s="464">
        <v>0</v>
      </c>
    </row>
    <row r="22" spans="15:26" ht="94.5">
      <c r="O22" s="298" t="s">
        <v>154</v>
      </c>
      <c r="P22" s="297">
        <v>822</v>
      </c>
      <c r="Q22" s="296">
        <v>1</v>
      </c>
      <c r="R22" s="296">
        <v>4</v>
      </c>
      <c r="S22" s="295" t="s">
        <v>14</v>
      </c>
      <c r="T22" s="294" t="s">
        <v>14</v>
      </c>
      <c r="U22" s="288">
        <v>0</v>
      </c>
      <c r="V22" s="519"/>
      <c r="W22" s="520"/>
      <c r="X22" s="467">
        <v>2550326.7200000002</v>
      </c>
      <c r="Y22" s="467">
        <v>2414165</v>
      </c>
      <c r="Z22" s="466">
        <v>2178353</v>
      </c>
    </row>
    <row r="23" spans="15:26" ht="31.5">
      <c r="O23" s="298" t="s">
        <v>147</v>
      </c>
      <c r="P23" s="297">
        <v>822</v>
      </c>
      <c r="Q23" s="296">
        <v>1</v>
      </c>
      <c r="R23" s="296">
        <v>4</v>
      </c>
      <c r="S23" s="295" t="s">
        <v>148</v>
      </c>
      <c r="T23" s="294" t="s">
        <v>14</v>
      </c>
      <c r="U23" s="288" t="s">
        <v>149</v>
      </c>
      <c r="V23" s="519"/>
      <c r="W23" s="520"/>
      <c r="X23" s="467">
        <v>2550326.7200000002</v>
      </c>
      <c r="Y23" s="467">
        <v>2414165</v>
      </c>
      <c r="Z23" s="466">
        <v>2178353</v>
      </c>
    </row>
    <row r="24" spans="15:26" ht="31.5">
      <c r="O24" s="298" t="s">
        <v>155</v>
      </c>
      <c r="P24" s="297">
        <v>822</v>
      </c>
      <c r="Q24" s="296">
        <v>1</v>
      </c>
      <c r="R24" s="296">
        <v>4</v>
      </c>
      <c r="S24" s="295" t="s">
        <v>156</v>
      </c>
      <c r="T24" s="294" t="s">
        <v>14</v>
      </c>
      <c r="U24" s="288" t="s">
        <v>149</v>
      </c>
      <c r="V24" s="519"/>
      <c r="W24" s="520"/>
      <c r="X24" s="467">
        <v>1942684.89</v>
      </c>
      <c r="Y24" s="467">
        <v>1947808</v>
      </c>
      <c r="Z24" s="466">
        <v>1902808</v>
      </c>
    </row>
    <row r="25" spans="15:26" ht="94.5">
      <c r="O25" s="293" t="s">
        <v>152</v>
      </c>
      <c r="P25" s="292">
        <v>822</v>
      </c>
      <c r="Q25" s="291">
        <v>1</v>
      </c>
      <c r="R25" s="291">
        <v>4</v>
      </c>
      <c r="S25" s="290" t="s">
        <v>156</v>
      </c>
      <c r="T25" s="289">
        <v>100</v>
      </c>
      <c r="U25" s="288" t="s">
        <v>149</v>
      </c>
      <c r="V25" s="517"/>
      <c r="W25" s="518"/>
      <c r="X25" s="465">
        <v>1262019.46</v>
      </c>
      <c r="Y25" s="465">
        <v>1265500</v>
      </c>
      <c r="Z25" s="464">
        <v>1265500</v>
      </c>
    </row>
    <row r="26" spans="15:26" ht="47.25">
      <c r="O26" s="293" t="s">
        <v>153</v>
      </c>
      <c r="P26" s="292">
        <v>822</v>
      </c>
      <c r="Q26" s="291">
        <v>1</v>
      </c>
      <c r="R26" s="291">
        <v>4</v>
      </c>
      <c r="S26" s="290" t="s">
        <v>156</v>
      </c>
      <c r="T26" s="289">
        <v>120</v>
      </c>
      <c r="U26" s="288" t="s">
        <v>149</v>
      </c>
      <c r="V26" s="517"/>
      <c r="W26" s="518"/>
      <c r="X26" s="465">
        <v>1262019.46</v>
      </c>
      <c r="Y26" s="465">
        <v>1265500</v>
      </c>
      <c r="Z26" s="464">
        <v>1265500</v>
      </c>
    </row>
    <row r="27" spans="15:26" ht="47.25">
      <c r="O27" s="293" t="s">
        <v>157</v>
      </c>
      <c r="P27" s="292">
        <v>822</v>
      </c>
      <c r="Q27" s="291">
        <v>1</v>
      </c>
      <c r="R27" s="291">
        <v>4</v>
      </c>
      <c r="S27" s="290" t="s">
        <v>156</v>
      </c>
      <c r="T27" s="289">
        <v>200</v>
      </c>
      <c r="U27" s="288" t="s">
        <v>149</v>
      </c>
      <c r="V27" s="517"/>
      <c r="W27" s="518"/>
      <c r="X27" s="465">
        <v>664275.51</v>
      </c>
      <c r="Y27" s="465">
        <v>671008</v>
      </c>
      <c r="Z27" s="464">
        <v>626008</v>
      </c>
    </row>
    <row r="28" spans="15:26" ht="47.25">
      <c r="O28" s="293" t="s">
        <v>158</v>
      </c>
      <c r="P28" s="292">
        <v>822</v>
      </c>
      <c r="Q28" s="291">
        <v>1</v>
      </c>
      <c r="R28" s="291">
        <v>4</v>
      </c>
      <c r="S28" s="290" t="s">
        <v>156</v>
      </c>
      <c r="T28" s="289">
        <v>240</v>
      </c>
      <c r="U28" s="288" t="s">
        <v>149</v>
      </c>
      <c r="V28" s="517"/>
      <c r="W28" s="518"/>
      <c r="X28" s="465">
        <v>664275.51</v>
      </c>
      <c r="Y28" s="465">
        <v>671008</v>
      </c>
      <c r="Z28" s="464">
        <v>626008</v>
      </c>
    </row>
    <row r="29" spans="15:26" ht="15.75">
      <c r="O29" s="293" t="s">
        <v>159</v>
      </c>
      <c r="P29" s="292">
        <v>822</v>
      </c>
      <c r="Q29" s="291">
        <v>1</v>
      </c>
      <c r="R29" s="291">
        <v>4</v>
      </c>
      <c r="S29" s="290" t="s">
        <v>156</v>
      </c>
      <c r="T29" s="289">
        <v>800</v>
      </c>
      <c r="U29" s="288" t="s">
        <v>149</v>
      </c>
      <c r="V29" s="517"/>
      <c r="W29" s="518"/>
      <c r="X29" s="465">
        <v>16389.919999999998</v>
      </c>
      <c r="Y29" s="465">
        <v>11300</v>
      </c>
      <c r="Z29" s="464">
        <v>11300</v>
      </c>
    </row>
    <row r="30" spans="15:26" ht="31.5" customHeight="1">
      <c r="O30" s="293" t="s">
        <v>160</v>
      </c>
      <c r="P30" s="292">
        <v>822</v>
      </c>
      <c r="Q30" s="291">
        <v>1</v>
      </c>
      <c r="R30" s="291">
        <v>4</v>
      </c>
      <c r="S30" s="290" t="s">
        <v>156</v>
      </c>
      <c r="T30" s="289">
        <v>850</v>
      </c>
      <c r="U30" s="288" t="s">
        <v>149</v>
      </c>
      <c r="V30" s="517"/>
      <c r="W30" s="518"/>
      <c r="X30" s="465">
        <v>16389.919999999998</v>
      </c>
      <c r="Y30" s="465">
        <v>11300</v>
      </c>
      <c r="Z30" s="464">
        <v>11300</v>
      </c>
    </row>
    <row r="31" spans="15:26" ht="110.25">
      <c r="O31" s="298" t="s">
        <v>161</v>
      </c>
      <c r="P31" s="297">
        <v>822</v>
      </c>
      <c r="Q31" s="296">
        <v>1</v>
      </c>
      <c r="R31" s="296">
        <v>4</v>
      </c>
      <c r="S31" s="295" t="s">
        <v>162</v>
      </c>
      <c r="T31" s="294" t="s">
        <v>14</v>
      </c>
      <c r="U31" s="288" t="s">
        <v>149</v>
      </c>
      <c r="V31" s="519"/>
      <c r="W31" s="520"/>
      <c r="X31" s="467">
        <v>33864.6</v>
      </c>
      <c r="Y31" s="467">
        <v>31557</v>
      </c>
      <c r="Z31" s="466">
        <v>33671</v>
      </c>
    </row>
    <row r="32" spans="15:26" ht="47.25">
      <c r="O32" s="293" t="s">
        <v>157</v>
      </c>
      <c r="P32" s="292">
        <v>822</v>
      </c>
      <c r="Q32" s="291">
        <v>1</v>
      </c>
      <c r="R32" s="291">
        <v>4</v>
      </c>
      <c r="S32" s="290" t="s">
        <v>162</v>
      </c>
      <c r="T32" s="289">
        <v>200</v>
      </c>
      <c r="U32" s="288" t="s">
        <v>149</v>
      </c>
      <c r="V32" s="517"/>
      <c r="W32" s="518"/>
      <c r="X32" s="465">
        <v>33864.6</v>
      </c>
      <c r="Y32" s="465">
        <v>31557</v>
      </c>
      <c r="Z32" s="464">
        <v>33671</v>
      </c>
    </row>
    <row r="33" spans="15:26" ht="47.25">
      <c r="O33" s="293" t="s">
        <v>158</v>
      </c>
      <c r="P33" s="292">
        <v>822</v>
      </c>
      <c r="Q33" s="291">
        <v>1</v>
      </c>
      <c r="R33" s="291">
        <v>4</v>
      </c>
      <c r="S33" s="290" t="s">
        <v>162</v>
      </c>
      <c r="T33" s="289">
        <v>240</v>
      </c>
      <c r="U33" s="288" t="s">
        <v>149</v>
      </c>
      <c r="V33" s="517"/>
      <c r="W33" s="518"/>
      <c r="X33" s="465">
        <v>33864.6</v>
      </c>
      <c r="Y33" s="465">
        <v>31557</v>
      </c>
      <c r="Z33" s="464">
        <v>33671</v>
      </c>
    </row>
    <row r="34" spans="15:26" ht="94.5">
      <c r="O34" s="298" t="s">
        <v>163</v>
      </c>
      <c r="P34" s="297">
        <v>822</v>
      </c>
      <c r="Q34" s="296">
        <v>1</v>
      </c>
      <c r="R34" s="296">
        <v>4</v>
      </c>
      <c r="S34" s="295" t="s">
        <v>164</v>
      </c>
      <c r="T34" s="294" t="s">
        <v>14</v>
      </c>
      <c r="U34" s="288" t="s">
        <v>149</v>
      </c>
      <c r="V34" s="519"/>
      <c r="W34" s="520"/>
      <c r="X34" s="467">
        <v>6672</v>
      </c>
      <c r="Y34" s="467">
        <v>0</v>
      </c>
      <c r="Z34" s="466">
        <v>0</v>
      </c>
    </row>
    <row r="35" spans="15:26" ht="15.75">
      <c r="O35" s="293" t="s">
        <v>165</v>
      </c>
      <c r="P35" s="292">
        <v>822</v>
      </c>
      <c r="Q35" s="291">
        <v>1</v>
      </c>
      <c r="R35" s="291">
        <v>4</v>
      </c>
      <c r="S35" s="290" t="s">
        <v>164</v>
      </c>
      <c r="T35" s="289">
        <v>500</v>
      </c>
      <c r="U35" s="288" t="s">
        <v>149</v>
      </c>
      <c r="V35" s="517"/>
      <c r="W35" s="518"/>
      <c r="X35" s="465">
        <v>6672</v>
      </c>
      <c r="Y35" s="465">
        <v>0</v>
      </c>
      <c r="Z35" s="464">
        <v>0</v>
      </c>
    </row>
    <row r="36" spans="15:26" ht="15.75">
      <c r="O36" s="293" t="s">
        <v>166</v>
      </c>
      <c r="P36" s="292">
        <v>822</v>
      </c>
      <c r="Q36" s="291">
        <v>1</v>
      </c>
      <c r="R36" s="291">
        <v>4</v>
      </c>
      <c r="S36" s="290" t="s">
        <v>164</v>
      </c>
      <c r="T36" s="289">
        <v>540</v>
      </c>
      <c r="U36" s="288" t="s">
        <v>149</v>
      </c>
      <c r="V36" s="517"/>
      <c r="W36" s="518"/>
      <c r="X36" s="465">
        <v>6672</v>
      </c>
      <c r="Y36" s="465">
        <v>0</v>
      </c>
      <c r="Z36" s="464">
        <v>0</v>
      </c>
    </row>
    <row r="37" spans="15:26" ht="47.25">
      <c r="O37" s="298" t="s">
        <v>167</v>
      </c>
      <c r="P37" s="297">
        <v>822</v>
      </c>
      <c r="Q37" s="296">
        <v>1</v>
      </c>
      <c r="R37" s="296">
        <v>4</v>
      </c>
      <c r="S37" s="295" t="s">
        <v>168</v>
      </c>
      <c r="T37" s="294" t="s">
        <v>14</v>
      </c>
      <c r="U37" s="288" t="s">
        <v>149</v>
      </c>
      <c r="V37" s="519"/>
      <c r="W37" s="520"/>
      <c r="X37" s="467">
        <v>427078.2</v>
      </c>
      <c r="Y37" s="467">
        <v>434700</v>
      </c>
      <c r="Z37" s="466">
        <v>241774</v>
      </c>
    </row>
    <row r="38" spans="15:26" ht="47.25">
      <c r="O38" s="293" t="s">
        <v>157</v>
      </c>
      <c r="P38" s="292">
        <v>822</v>
      </c>
      <c r="Q38" s="291">
        <v>1</v>
      </c>
      <c r="R38" s="291">
        <v>4</v>
      </c>
      <c r="S38" s="290" t="s">
        <v>168</v>
      </c>
      <c r="T38" s="289">
        <v>200</v>
      </c>
      <c r="U38" s="288" t="s">
        <v>149</v>
      </c>
      <c r="V38" s="517"/>
      <c r="W38" s="518"/>
      <c r="X38" s="465">
        <v>427078.2</v>
      </c>
      <c r="Y38" s="465">
        <v>434700</v>
      </c>
      <c r="Z38" s="464">
        <v>241774</v>
      </c>
    </row>
    <row r="39" spans="15:26" ht="47.25">
      <c r="O39" s="293" t="s">
        <v>158</v>
      </c>
      <c r="P39" s="292">
        <v>822</v>
      </c>
      <c r="Q39" s="291">
        <v>1</v>
      </c>
      <c r="R39" s="291">
        <v>4</v>
      </c>
      <c r="S39" s="290" t="s">
        <v>168</v>
      </c>
      <c r="T39" s="289">
        <v>240</v>
      </c>
      <c r="U39" s="288" t="s">
        <v>149</v>
      </c>
      <c r="V39" s="517"/>
      <c r="W39" s="518"/>
      <c r="X39" s="465">
        <v>427078.2</v>
      </c>
      <c r="Y39" s="465">
        <v>434700</v>
      </c>
      <c r="Z39" s="464">
        <v>241774</v>
      </c>
    </row>
    <row r="40" spans="15:26" ht="78.75">
      <c r="O40" s="298" t="s">
        <v>358</v>
      </c>
      <c r="P40" s="297">
        <v>822</v>
      </c>
      <c r="Q40" s="296">
        <v>1</v>
      </c>
      <c r="R40" s="296">
        <v>4</v>
      </c>
      <c r="S40" s="295" t="s">
        <v>359</v>
      </c>
      <c r="T40" s="294" t="s">
        <v>14</v>
      </c>
      <c r="U40" s="288" t="s">
        <v>149</v>
      </c>
      <c r="V40" s="519"/>
      <c r="W40" s="520"/>
      <c r="X40" s="467">
        <v>100</v>
      </c>
      <c r="Y40" s="467">
        <v>100</v>
      </c>
      <c r="Z40" s="466">
        <v>100</v>
      </c>
    </row>
    <row r="41" spans="15:26" ht="47.25">
      <c r="O41" s="293" t="s">
        <v>157</v>
      </c>
      <c r="P41" s="292">
        <v>822</v>
      </c>
      <c r="Q41" s="291">
        <v>1</v>
      </c>
      <c r="R41" s="291">
        <v>4</v>
      </c>
      <c r="S41" s="290" t="s">
        <v>359</v>
      </c>
      <c r="T41" s="289">
        <v>200</v>
      </c>
      <c r="U41" s="288" t="s">
        <v>149</v>
      </c>
      <c r="V41" s="517"/>
      <c r="W41" s="518"/>
      <c r="X41" s="465">
        <v>100</v>
      </c>
      <c r="Y41" s="465">
        <v>100</v>
      </c>
      <c r="Z41" s="464">
        <v>100</v>
      </c>
    </row>
    <row r="42" spans="15:26" ht="47.25">
      <c r="O42" s="293" t="s">
        <v>158</v>
      </c>
      <c r="P42" s="292">
        <v>822</v>
      </c>
      <c r="Q42" s="291">
        <v>1</v>
      </c>
      <c r="R42" s="291">
        <v>4</v>
      </c>
      <c r="S42" s="290" t="s">
        <v>359</v>
      </c>
      <c r="T42" s="289">
        <v>240</v>
      </c>
      <c r="U42" s="288" t="s">
        <v>149</v>
      </c>
      <c r="V42" s="517"/>
      <c r="W42" s="518"/>
      <c r="X42" s="465">
        <v>100</v>
      </c>
      <c r="Y42" s="465">
        <v>100</v>
      </c>
      <c r="Z42" s="464">
        <v>100</v>
      </c>
    </row>
    <row r="43" spans="15:26" ht="94.5">
      <c r="O43" s="414" t="s">
        <v>378</v>
      </c>
      <c r="P43" s="413">
        <v>822</v>
      </c>
      <c r="Q43" s="412">
        <v>1</v>
      </c>
      <c r="R43" s="412">
        <v>4</v>
      </c>
      <c r="S43" s="411" t="s">
        <v>379</v>
      </c>
      <c r="T43" s="410" t="s">
        <v>14</v>
      </c>
      <c r="U43" s="288"/>
      <c r="V43" s="339"/>
      <c r="W43" s="340"/>
      <c r="X43" s="467">
        <v>139927.03</v>
      </c>
      <c r="Y43" s="467">
        <v>0</v>
      </c>
      <c r="Z43" s="466">
        <v>0</v>
      </c>
    </row>
    <row r="44" spans="15:26" ht="94.5">
      <c r="O44" s="409" t="s">
        <v>152</v>
      </c>
      <c r="P44" s="408">
        <v>822</v>
      </c>
      <c r="Q44" s="407">
        <v>1</v>
      </c>
      <c r="R44" s="407">
        <v>4</v>
      </c>
      <c r="S44" s="406" t="s">
        <v>379</v>
      </c>
      <c r="T44" s="405">
        <v>100</v>
      </c>
      <c r="U44" s="288"/>
      <c r="V44" s="339"/>
      <c r="W44" s="340"/>
      <c r="X44" s="465">
        <v>139927.03</v>
      </c>
      <c r="Y44" s="465">
        <v>0</v>
      </c>
      <c r="Z44" s="464">
        <v>0</v>
      </c>
    </row>
    <row r="45" spans="15:26" ht="47.25">
      <c r="O45" s="409" t="s">
        <v>153</v>
      </c>
      <c r="P45" s="408">
        <v>822</v>
      </c>
      <c r="Q45" s="407">
        <v>1</v>
      </c>
      <c r="R45" s="407">
        <v>4</v>
      </c>
      <c r="S45" s="406" t="s">
        <v>379</v>
      </c>
      <c r="T45" s="405">
        <v>120</v>
      </c>
      <c r="U45" s="288"/>
      <c r="V45" s="339"/>
      <c r="W45" s="340"/>
      <c r="X45" s="465">
        <v>139927.03</v>
      </c>
      <c r="Y45" s="465">
        <v>0</v>
      </c>
      <c r="Z45" s="464">
        <v>0</v>
      </c>
    </row>
    <row r="46" spans="15:26" ht="78.75">
      <c r="O46" s="298" t="s">
        <v>169</v>
      </c>
      <c r="P46" s="297">
        <v>822</v>
      </c>
      <c r="Q46" s="296">
        <v>1</v>
      </c>
      <c r="R46" s="296">
        <v>6</v>
      </c>
      <c r="S46" s="295" t="s">
        <v>14</v>
      </c>
      <c r="T46" s="294" t="s">
        <v>14</v>
      </c>
      <c r="U46" s="288">
        <v>0</v>
      </c>
      <c r="V46" s="519"/>
      <c r="W46" s="520"/>
      <c r="X46" s="467">
        <v>18200</v>
      </c>
      <c r="Y46" s="467">
        <v>0</v>
      </c>
      <c r="Z46" s="466">
        <v>0</v>
      </c>
    </row>
    <row r="47" spans="15:26" ht="31.5">
      <c r="O47" s="298" t="s">
        <v>147</v>
      </c>
      <c r="P47" s="297">
        <v>822</v>
      </c>
      <c r="Q47" s="296">
        <v>1</v>
      </c>
      <c r="R47" s="296">
        <v>6</v>
      </c>
      <c r="S47" s="295" t="s">
        <v>148</v>
      </c>
      <c r="T47" s="294" t="s">
        <v>14</v>
      </c>
      <c r="U47" s="288" t="s">
        <v>149</v>
      </c>
      <c r="V47" s="519"/>
      <c r="W47" s="520"/>
      <c r="X47" s="467">
        <v>18200</v>
      </c>
      <c r="Y47" s="467">
        <v>0</v>
      </c>
      <c r="Z47" s="466">
        <v>0</v>
      </c>
    </row>
    <row r="48" spans="15:26" ht="47.25">
      <c r="O48" s="298" t="s">
        <v>170</v>
      </c>
      <c r="P48" s="297">
        <v>822</v>
      </c>
      <c r="Q48" s="296">
        <v>1</v>
      </c>
      <c r="R48" s="296">
        <v>6</v>
      </c>
      <c r="S48" s="295" t="s">
        <v>171</v>
      </c>
      <c r="T48" s="294" t="s">
        <v>14</v>
      </c>
      <c r="U48" s="288" t="s">
        <v>149</v>
      </c>
      <c r="V48" s="519"/>
      <c r="W48" s="520"/>
      <c r="X48" s="467">
        <v>18200</v>
      </c>
      <c r="Y48" s="467">
        <v>0</v>
      </c>
      <c r="Z48" s="466">
        <v>0</v>
      </c>
    </row>
    <row r="49" spans="15:26" ht="15.75">
      <c r="O49" s="293" t="s">
        <v>165</v>
      </c>
      <c r="P49" s="292">
        <v>822</v>
      </c>
      <c r="Q49" s="291">
        <v>1</v>
      </c>
      <c r="R49" s="291">
        <v>6</v>
      </c>
      <c r="S49" s="290" t="s">
        <v>171</v>
      </c>
      <c r="T49" s="289">
        <v>500</v>
      </c>
      <c r="U49" s="288" t="s">
        <v>149</v>
      </c>
      <c r="V49" s="517"/>
      <c r="W49" s="518"/>
      <c r="X49" s="465">
        <v>18200</v>
      </c>
      <c r="Y49" s="465">
        <v>0</v>
      </c>
      <c r="Z49" s="464">
        <v>0</v>
      </c>
    </row>
    <row r="50" spans="15:26" ht="15.75">
      <c r="O50" s="293" t="s">
        <v>166</v>
      </c>
      <c r="P50" s="292">
        <v>822</v>
      </c>
      <c r="Q50" s="291">
        <v>1</v>
      </c>
      <c r="R50" s="291">
        <v>6</v>
      </c>
      <c r="S50" s="290" t="s">
        <v>171</v>
      </c>
      <c r="T50" s="289">
        <v>540</v>
      </c>
      <c r="U50" s="288" t="s">
        <v>149</v>
      </c>
      <c r="V50" s="517"/>
      <c r="W50" s="518"/>
      <c r="X50" s="465">
        <v>18200</v>
      </c>
      <c r="Y50" s="465">
        <v>0</v>
      </c>
      <c r="Z50" s="464">
        <v>0</v>
      </c>
    </row>
    <row r="51" spans="15:26" ht="15.75">
      <c r="O51" s="298" t="s">
        <v>172</v>
      </c>
      <c r="P51" s="297">
        <v>822</v>
      </c>
      <c r="Q51" s="296">
        <v>1</v>
      </c>
      <c r="R51" s="296">
        <v>13</v>
      </c>
      <c r="S51" s="295" t="s">
        <v>14</v>
      </c>
      <c r="T51" s="294" t="s">
        <v>14</v>
      </c>
      <c r="U51" s="288">
        <v>0</v>
      </c>
      <c r="V51" s="519"/>
      <c r="W51" s="520"/>
      <c r="X51" s="467">
        <v>14400</v>
      </c>
      <c r="Y51" s="467">
        <v>568321</v>
      </c>
      <c r="Z51" s="466">
        <v>12114</v>
      </c>
    </row>
    <row r="52" spans="15:26" ht="31.5">
      <c r="O52" s="298" t="s">
        <v>147</v>
      </c>
      <c r="P52" s="297">
        <v>822</v>
      </c>
      <c r="Q52" s="296">
        <v>1</v>
      </c>
      <c r="R52" s="296">
        <v>13</v>
      </c>
      <c r="S52" s="295" t="s">
        <v>148</v>
      </c>
      <c r="T52" s="294" t="s">
        <v>14</v>
      </c>
      <c r="U52" s="288" t="s">
        <v>149</v>
      </c>
      <c r="V52" s="519"/>
      <c r="W52" s="520"/>
      <c r="X52" s="467">
        <v>14400</v>
      </c>
      <c r="Y52" s="467">
        <v>568321</v>
      </c>
      <c r="Z52" s="466">
        <v>12114</v>
      </c>
    </row>
    <row r="53" spans="15:26" ht="31.5">
      <c r="O53" s="298" t="s">
        <v>173</v>
      </c>
      <c r="P53" s="297">
        <v>822</v>
      </c>
      <c r="Q53" s="296">
        <v>1</v>
      </c>
      <c r="R53" s="296">
        <v>13</v>
      </c>
      <c r="S53" s="295" t="s">
        <v>174</v>
      </c>
      <c r="T53" s="294" t="s">
        <v>14</v>
      </c>
      <c r="U53" s="288" t="s">
        <v>149</v>
      </c>
      <c r="V53" s="519"/>
      <c r="W53" s="520"/>
      <c r="X53" s="467">
        <v>14400</v>
      </c>
      <c r="Y53" s="467">
        <v>568321</v>
      </c>
      <c r="Z53" s="466">
        <v>12114</v>
      </c>
    </row>
    <row r="54" spans="15:26" ht="47.25">
      <c r="O54" s="293" t="s">
        <v>157</v>
      </c>
      <c r="P54" s="292">
        <v>822</v>
      </c>
      <c r="Q54" s="291">
        <v>1</v>
      </c>
      <c r="R54" s="291">
        <v>13</v>
      </c>
      <c r="S54" s="290" t="s">
        <v>174</v>
      </c>
      <c r="T54" s="289">
        <v>200</v>
      </c>
      <c r="U54" s="288" t="s">
        <v>149</v>
      </c>
      <c r="V54" s="517"/>
      <c r="W54" s="518"/>
      <c r="X54" s="465">
        <v>9400</v>
      </c>
      <c r="Y54" s="465">
        <v>568321</v>
      </c>
      <c r="Z54" s="464">
        <v>12114</v>
      </c>
    </row>
    <row r="55" spans="15:26" ht="47.25">
      <c r="O55" s="293" t="s">
        <v>158</v>
      </c>
      <c r="P55" s="292">
        <v>822</v>
      </c>
      <c r="Q55" s="291">
        <v>1</v>
      </c>
      <c r="R55" s="291">
        <v>13</v>
      </c>
      <c r="S55" s="290" t="s">
        <v>174</v>
      </c>
      <c r="T55" s="289">
        <v>240</v>
      </c>
      <c r="U55" s="288" t="s">
        <v>149</v>
      </c>
      <c r="V55" s="517"/>
      <c r="W55" s="518"/>
      <c r="X55" s="465">
        <v>9400</v>
      </c>
      <c r="Y55" s="465">
        <v>568321</v>
      </c>
      <c r="Z55" s="464">
        <v>12114</v>
      </c>
    </row>
    <row r="56" spans="15:26" ht="15.75">
      <c r="O56" s="293" t="s">
        <v>159</v>
      </c>
      <c r="P56" s="292">
        <v>822</v>
      </c>
      <c r="Q56" s="291">
        <v>1</v>
      </c>
      <c r="R56" s="291">
        <v>13</v>
      </c>
      <c r="S56" s="290" t="s">
        <v>174</v>
      </c>
      <c r="T56" s="289">
        <v>800</v>
      </c>
      <c r="U56" s="288" t="s">
        <v>149</v>
      </c>
      <c r="V56" s="517"/>
      <c r="W56" s="518"/>
      <c r="X56" s="465">
        <v>5000</v>
      </c>
      <c r="Y56" s="465">
        <v>0</v>
      </c>
      <c r="Z56" s="464">
        <v>0</v>
      </c>
    </row>
    <row r="57" spans="15:26" ht="31.5" customHeight="1">
      <c r="O57" s="293" t="s">
        <v>160</v>
      </c>
      <c r="P57" s="292">
        <v>822</v>
      </c>
      <c r="Q57" s="291">
        <v>1</v>
      </c>
      <c r="R57" s="291">
        <v>13</v>
      </c>
      <c r="S57" s="290" t="s">
        <v>174</v>
      </c>
      <c r="T57" s="289">
        <v>850</v>
      </c>
      <c r="U57" s="288" t="s">
        <v>149</v>
      </c>
      <c r="V57" s="517"/>
      <c r="W57" s="518"/>
      <c r="X57" s="465">
        <v>5000</v>
      </c>
      <c r="Y57" s="465">
        <v>0</v>
      </c>
      <c r="Z57" s="464">
        <v>0</v>
      </c>
    </row>
    <row r="58" spans="15:26" ht="15.75">
      <c r="O58" s="298" t="s">
        <v>175</v>
      </c>
      <c r="P58" s="297">
        <v>822</v>
      </c>
      <c r="Q58" s="296">
        <v>2</v>
      </c>
      <c r="R58" s="296">
        <v>0</v>
      </c>
      <c r="S58" s="295" t="s">
        <v>14</v>
      </c>
      <c r="T58" s="294" t="s">
        <v>14</v>
      </c>
      <c r="U58" s="288">
        <v>0</v>
      </c>
      <c r="V58" s="519"/>
      <c r="W58" s="520"/>
      <c r="X58" s="467">
        <v>121321.4</v>
      </c>
      <c r="Y58" s="467">
        <v>117657</v>
      </c>
      <c r="Z58" s="466">
        <v>121815</v>
      </c>
    </row>
    <row r="59" spans="15:26" ht="31.5">
      <c r="O59" s="298" t="s">
        <v>176</v>
      </c>
      <c r="P59" s="297">
        <v>822</v>
      </c>
      <c r="Q59" s="296">
        <v>2</v>
      </c>
      <c r="R59" s="296">
        <v>3</v>
      </c>
      <c r="S59" s="295" t="s">
        <v>14</v>
      </c>
      <c r="T59" s="294" t="s">
        <v>14</v>
      </c>
      <c r="U59" s="288">
        <v>0</v>
      </c>
      <c r="V59" s="519"/>
      <c r="W59" s="520"/>
      <c r="X59" s="467">
        <v>121321.4</v>
      </c>
      <c r="Y59" s="467">
        <v>117657</v>
      </c>
      <c r="Z59" s="466">
        <v>121815</v>
      </c>
    </row>
    <row r="60" spans="15:26" ht="31.5">
      <c r="O60" s="298" t="s">
        <v>147</v>
      </c>
      <c r="P60" s="297">
        <v>822</v>
      </c>
      <c r="Q60" s="296">
        <v>2</v>
      </c>
      <c r="R60" s="296">
        <v>3</v>
      </c>
      <c r="S60" s="295" t="s">
        <v>148</v>
      </c>
      <c r="T60" s="294" t="s">
        <v>14</v>
      </c>
      <c r="U60" s="288" t="s">
        <v>149</v>
      </c>
      <c r="V60" s="519"/>
      <c r="W60" s="520"/>
      <c r="X60" s="467">
        <v>121321.4</v>
      </c>
      <c r="Y60" s="467">
        <v>117657</v>
      </c>
      <c r="Z60" s="466">
        <v>121815</v>
      </c>
    </row>
    <row r="61" spans="15:26" ht="47.25">
      <c r="O61" s="298" t="s">
        <v>177</v>
      </c>
      <c r="P61" s="297">
        <v>822</v>
      </c>
      <c r="Q61" s="296">
        <v>2</v>
      </c>
      <c r="R61" s="296">
        <v>3</v>
      </c>
      <c r="S61" s="295" t="s">
        <v>178</v>
      </c>
      <c r="T61" s="294" t="s">
        <v>14</v>
      </c>
      <c r="U61" s="288" t="s">
        <v>149</v>
      </c>
      <c r="V61" s="519"/>
      <c r="W61" s="520"/>
      <c r="X61" s="467">
        <v>121321.4</v>
      </c>
      <c r="Y61" s="467">
        <v>117657</v>
      </c>
      <c r="Z61" s="466">
        <v>121815</v>
      </c>
    </row>
    <row r="62" spans="15:26" ht="94.5">
      <c r="O62" s="293" t="s">
        <v>152</v>
      </c>
      <c r="P62" s="292">
        <v>822</v>
      </c>
      <c r="Q62" s="291">
        <v>2</v>
      </c>
      <c r="R62" s="291">
        <v>3</v>
      </c>
      <c r="S62" s="290" t="s">
        <v>178</v>
      </c>
      <c r="T62" s="289">
        <v>100</v>
      </c>
      <c r="U62" s="288" t="s">
        <v>149</v>
      </c>
      <c r="V62" s="517"/>
      <c r="W62" s="518"/>
      <c r="X62" s="465">
        <v>113890.4</v>
      </c>
      <c r="Y62" s="465">
        <v>113824</v>
      </c>
      <c r="Z62" s="464">
        <v>121780</v>
      </c>
    </row>
    <row r="63" spans="15:26" ht="47.25">
      <c r="O63" s="293" t="s">
        <v>153</v>
      </c>
      <c r="P63" s="292">
        <v>822</v>
      </c>
      <c r="Q63" s="291">
        <v>2</v>
      </c>
      <c r="R63" s="291">
        <v>3</v>
      </c>
      <c r="S63" s="290" t="s">
        <v>178</v>
      </c>
      <c r="T63" s="289">
        <v>120</v>
      </c>
      <c r="U63" s="288" t="s">
        <v>149</v>
      </c>
      <c r="V63" s="517"/>
      <c r="W63" s="518"/>
      <c r="X63" s="465">
        <v>113890.4</v>
      </c>
      <c r="Y63" s="465">
        <v>113824</v>
      </c>
      <c r="Z63" s="464">
        <v>121780</v>
      </c>
    </row>
    <row r="64" spans="15:26" ht="47.25">
      <c r="O64" s="293" t="s">
        <v>157</v>
      </c>
      <c r="P64" s="292">
        <v>822</v>
      </c>
      <c r="Q64" s="291">
        <v>2</v>
      </c>
      <c r="R64" s="291">
        <v>3</v>
      </c>
      <c r="S64" s="290" t="s">
        <v>178</v>
      </c>
      <c r="T64" s="289">
        <v>200</v>
      </c>
      <c r="U64" s="288" t="s">
        <v>149</v>
      </c>
      <c r="V64" s="517"/>
      <c r="W64" s="518"/>
      <c r="X64" s="465">
        <v>7431</v>
      </c>
      <c r="Y64" s="465">
        <v>3833</v>
      </c>
      <c r="Z64" s="464">
        <v>35</v>
      </c>
    </row>
    <row r="65" spans="15:26" ht="47.25">
      <c r="O65" s="293" t="s">
        <v>158</v>
      </c>
      <c r="P65" s="292">
        <v>822</v>
      </c>
      <c r="Q65" s="291">
        <v>2</v>
      </c>
      <c r="R65" s="291">
        <v>3</v>
      </c>
      <c r="S65" s="290" t="s">
        <v>178</v>
      </c>
      <c r="T65" s="289">
        <v>240</v>
      </c>
      <c r="U65" s="288" t="s">
        <v>149</v>
      </c>
      <c r="V65" s="517"/>
      <c r="W65" s="518"/>
      <c r="X65" s="465">
        <v>7431</v>
      </c>
      <c r="Y65" s="465">
        <v>3833</v>
      </c>
      <c r="Z65" s="464">
        <v>35</v>
      </c>
    </row>
    <row r="66" spans="15:26" ht="47.25">
      <c r="O66" s="298" t="s">
        <v>179</v>
      </c>
      <c r="P66" s="297">
        <v>822</v>
      </c>
      <c r="Q66" s="296">
        <v>3</v>
      </c>
      <c r="R66" s="296">
        <v>0</v>
      </c>
      <c r="S66" s="295" t="s">
        <v>14</v>
      </c>
      <c r="T66" s="294" t="s">
        <v>14</v>
      </c>
      <c r="U66" s="288">
        <v>0</v>
      </c>
      <c r="V66" s="519"/>
      <c r="W66" s="520"/>
      <c r="X66" s="467">
        <v>266266</v>
      </c>
      <c r="Y66" s="467">
        <v>222216</v>
      </c>
      <c r="Z66" s="466">
        <v>222216</v>
      </c>
    </row>
    <row r="67" spans="15:26" ht="15.75">
      <c r="O67" s="298" t="s">
        <v>180</v>
      </c>
      <c r="P67" s="297">
        <v>822</v>
      </c>
      <c r="Q67" s="296">
        <v>3</v>
      </c>
      <c r="R67" s="296">
        <v>9</v>
      </c>
      <c r="S67" s="295" t="s">
        <v>14</v>
      </c>
      <c r="T67" s="294" t="s">
        <v>14</v>
      </c>
      <c r="U67" s="288">
        <v>0</v>
      </c>
      <c r="V67" s="519"/>
      <c r="W67" s="520"/>
      <c r="X67" s="467">
        <v>1000</v>
      </c>
      <c r="Y67" s="467">
        <v>3000</v>
      </c>
      <c r="Z67" s="466">
        <v>3000</v>
      </c>
    </row>
    <row r="68" spans="15:26" ht="31.5">
      <c r="O68" s="298" t="s">
        <v>147</v>
      </c>
      <c r="P68" s="297">
        <v>822</v>
      </c>
      <c r="Q68" s="296">
        <v>3</v>
      </c>
      <c r="R68" s="296">
        <v>9</v>
      </c>
      <c r="S68" s="295" t="s">
        <v>148</v>
      </c>
      <c r="T68" s="294" t="s">
        <v>14</v>
      </c>
      <c r="U68" s="288" t="s">
        <v>149</v>
      </c>
      <c r="V68" s="519"/>
      <c r="W68" s="520"/>
      <c r="X68" s="467">
        <v>1000</v>
      </c>
      <c r="Y68" s="467">
        <v>3000</v>
      </c>
      <c r="Z68" s="466">
        <v>3000</v>
      </c>
    </row>
    <row r="69" spans="15:26" ht="63">
      <c r="O69" s="298" t="s">
        <v>181</v>
      </c>
      <c r="P69" s="297">
        <v>822</v>
      </c>
      <c r="Q69" s="296">
        <v>3</v>
      </c>
      <c r="R69" s="296">
        <v>9</v>
      </c>
      <c r="S69" s="295" t="s">
        <v>182</v>
      </c>
      <c r="T69" s="294" t="s">
        <v>14</v>
      </c>
      <c r="U69" s="288" t="s">
        <v>149</v>
      </c>
      <c r="V69" s="519"/>
      <c r="W69" s="520"/>
      <c r="X69" s="467">
        <v>1000</v>
      </c>
      <c r="Y69" s="467">
        <v>3000</v>
      </c>
      <c r="Z69" s="466">
        <v>3000</v>
      </c>
    </row>
    <row r="70" spans="15:26" ht="47.25">
      <c r="O70" s="293" t="s">
        <v>157</v>
      </c>
      <c r="P70" s="292">
        <v>822</v>
      </c>
      <c r="Q70" s="291">
        <v>3</v>
      </c>
      <c r="R70" s="291">
        <v>9</v>
      </c>
      <c r="S70" s="290" t="s">
        <v>182</v>
      </c>
      <c r="T70" s="289">
        <v>200</v>
      </c>
      <c r="U70" s="288" t="s">
        <v>149</v>
      </c>
      <c r="V70" s="517"/>
      <c r="W70" s="518"/>
      <c r="X70" s="465">
        <v>1000</v>
      </c>
      <c r="Y70" s="465">
        <v>3000</v>
      </c>
      <c r="Z70" s="464">
        <v>3000</v>
      </c>
    </row>
    <row r="71" spans="15:26" ht="47.25">
      <c r="O71" s="293" t="s">
        <v>158</v>
      </c>
      <c r="P71" s="292">
        <v>822</v>
      </c>
      <c r="Q71" s="291">
        <v>3</v>
      </c>
      <c r="R71" s="291">
        <v>9</v>
      </c>
      <c r="S71" s="290" t="s">
        <v>182</v>
      </c>
      <c r="T71" s="289">
        <v>240</v>
      </c>
      <c r="U71" s="288" t="s">
        <v>149</v>
      </c>
      <c r="V71" s="517"/>
      <c r="W71" s="518"/>
      <c r="X71" s="465">
        <v>1000</v>
      </c>
      <c r="Y71" s="465">
        <v>3000</v>
      </c>
      <c r="Z71" s="464">
        <v>3000</v>
      </c>
    </row>
    <row r="72" spans="15:26" ht="63">
      <c r="O72" s="298" t="s">
        <v>183</v>
      </c>
      <c r="P72" s="297">
        <v>822</v>
      </c>
      <c r="Q72" s="296">
        <v>3</v>
      </c>
      <c r="R72" s="296">
        <v>10</v>
      </c>
      <c r="S72" s="295" t="s">
        <v>14</v>
      </c>
      <c r="T72" s="294" t="s">
        <v>14</v>
      </c>
      <c r="U72" s="288">
        <v>0</v>
      </c>
      <c r="V72" s="519"/>
      <c r="W72" s="520"/>
      <c r="X72" s="467">
        <v>264266</v>
      </c>
      <c r="Y72" s="467">
        <v>216216</v>
      </c>
      <c r="Z72" s="466">
        <v>216216</v>
      </c>
    </row>
    <row r="73" spans="15:26" ht="94.5">
      <c r="O73" s="298" t="s">
        <v>184</v>
      </c>
      <c r="P73" s="297">
        <v>822</v>
      </c>
      <c r="Q73" s="296">
        <v>3</v>
      </c>
      <c r="R73" s="296">
        <v>10</v>
      </c>
      <c r="S73" s="295" t="s">
        <v>185</v>
      </c>
      <c r="T73" s="294" t="s">
        <v>14</v>
      </c>
      <c r="U73" s="288" t="s">
        <v>149</v>
      </c>
      <c r="V73" s="519"/>
      <c r="W73" s="520"/>
      <c r="X73" s="467">
        <v>1000</v>
      </c>
      <c r="Y73" s="467">
        <v>0</v>
      </c>
      <c r="Z73" s="466">
        <v>0</v>
      </c>
    </row>
    <row r="74" spans="15:26" ht="110.25">
      <c r="O74" s="298" t="s">
        <v>186</v>
      </c>
      <c r="P74" s="297">
        <v>822</v>
      </c>
      <c r="Q74" s="296">
        <v>3</v>
      </c>
      <c r="R74" s="296">
        <v>10</v>
      </c>
      <c r="S74" s="295" t="s">
        <v>187</v>
      </c>
      <c r="T74" s="294" t="s">
        <v>14</v>
      </c>
      <c r="U74" s="288" t="s">
        <v>149</v>
      </c>
      <c r="V74" s="519"/>
      <c r="W74" s="520"/>
      <c r="X74" s="467">
        <v>1000</v>
      </c>
      <c r="Y74" s="467">
        <v>0</v>
      </c>
      <c r="Z74" s="466">
        <v>0</v>
      </c>
    </row>
    <row r="75" spans="15:26" ht="47.25">
      <c r="O75" s="293" t="s">
        <v>157</v>
      </c>
      <c r="P75" s="292">
        <v>822</v>
      </c>
      <c r="Q75" s="291">
        <v>3</v>
      </c>
      <c r="R75" s="291">
        <v>10</v>
      </c>
      <c r="S75" s="290" t="s">
        <v>187</v>
      </c>
      <c r="T75" s="289">
        <v>200</v>
      </c>
      <c r="U75" s="288" t="s">
        <v>149</v>
      </c>
      <c r="V75" s="517"/>
      <c r="W75" s="518"/>
      <c r="X75" s="465">
        <v>1000</v>
      </c>
      <c r="Y75" s="465">
        <v>0</v>
      </c>
      <c r="Z75" s="464">
        <v>0</v>
      </c>
    </row>
    <row r="76" spans="15:26" ht="47.25">
      <c r="O76" s="293" t="s">
        <v>158</v>
      </c>
      <c r="P76" s="292">
        <v>822</v>
      </c>
      <c r="Q76" s="291">
        <v>3</v>
      </c>
      <c r="R76" s="291">
        <v>10</v>
      </c>
      <c r="S76" s="290" t="s">
        <v>187</v>
      </c>
      <c r="T76" s="289">
        <v>240</v>
      </c>
      <c r="U76" s="288" t="s">
        <v>149</v>
      </c>
      <c r="V76" s="517"/>
      <c r="W76" s="518"/>
      <c r="X76" s="465">
        <v>1000</v>
      </c>
      <c r="Y76" s="465">
        <v>0</v>
      </c>
      <c r="Z76" s="464">
        <v>0</v>
      </c>
    </row>
    <row r="77" spans="15:26" ht="31.5">
      <c r="O77" s="298" t="s">
        <v>147</v>
      </c>
      <c r="P77" s="297">
        <v>822</v>
      </c>
      <c r="Q77" s="296">
        <v>3</v>
      </c>
      <c r="R77" s="296">
        <v>10</v>
      </c>
      <c r="S77" s="295" t="s">
        <v>148</v>
      </c>
      <c r="T77" s="294" t="s">
        <v>14</v>
      </c>
      <c r="U77" s="288" t="s">
        <v>149</v>
      </c>
      <c r="V77" s="519"/>
      <c r="W77" s="520"/>
      <c r="X77" s="467">
        <v>263266</v>
      </c>
      <c r="Y77" s="467">
        <v>216216</v>
      </c>
      <c r="Z77" s="466">
        <v>216216</v>
      </c>
    </row>
    <row r="78" spans="15:26" ht="31.5">
      <c r="O78" s="298" t="s">
        <v>188</v>
      </c>
      <c r="P78" s="297">
        <v>822</v>
      </c>
      <c r="Q78" s="296">
        <v>3</v>
      </c>
      <c r="R78" s="296">
        <v>10</v>
      </c>
      <c r="S78" s="295" t="s">
        <v>189</v>
      </c>
      <c r="T78" s="294" t="s">
        <v>14</v>
      </c>
      <c r="U78" s="288" t="s">
        <v>149</v>
      </c>
      <c r="V78" s="519"/>
      <c r="W78" s="520"/>
      <c r="X78" s="467">
        <v>49450</v>
      </c>
      <c r="Y78" s="467">
        <v>4000</v>
      </c>
      <c r="Z78" s="466">
        <v>4000</v>
      </c>
    </row>
    <row r="79" spans="15:26" ht="47.25">
      <c r="O79" s="293" t="s">
        <v>157</v>
      </c>
      <c r="P79" s="292">
        <v>822</v>
      </c>
      <c r="Q79" s="291">
        <v>3</v>
      </c>
      <c r="R79" s="291">
        <v>10</v>
      </c>
      <c r="S79" s="290" t="s">
        <v>189</v>
      </c>
      <c r="T79" s="289">
        <v>200</v>
      </c>
      <c r="U79" s="288" t="s">
        <v>149</v>
      </c>
      <c r="V79" s="517"/>
      <c r="W79" s="518"/>
      <c r="X79" s="465">
        <v>49450</v>
      </c>
      <c r="Y79" s="465">
        <v>4000</v>
      </c>
      <c r="Z79" s="464">
        <v>4000</v>
      </c>
    </row>
    <row r="80" spans="15:26" ht="47.25">
      <c r="O80" s="293" t="s">
        <v>158</v>
      </c>
      <c r="P80" s="292">
        <v>822</v>
      </c>
      <c r="Q80" s="291">
        <v>3</v>
      </c>
      <c r="R80" s="291">
        <v>10</v>
      </c>
      <c r="S80" s="290" t="s">
        <v>189</v>
      </c>
      <c r="T80" s="289">
        <v>240</v>
      </c>
      <c r="U80" s="288" t="s">
        <v>149</v>
      </c>
      <c r="V80" s="517"/>
      <c r="W80" s="518"/>
      <c r="X80" s="465">
        <v>49450</v>
      </c>
      <c r="Y80" s="465">
        <v>4000</v>
      </c>
      <c r="Z80" s="464">
        <v>4000</v>
      </c>
    </row>
    <row r="81" spans="15:26" ht="31.5">
      <c r="O81" s="298" t="s">
        <v>190</v>
      </c>
      <c r="P81" s="297">
        <v>822</v>
      </c>
      <c r="Q81" s="296">
        <v>3</v>
      </c>
      <c r="R81" s="296">
        <v>10</v>
      </c>
      <c r="S81" s="295" t="s">
        <v>191</v>
      </c>
      <c r="T81" s="294" t="s">
        <v>14</v>
      </c>
      <c r="U81" s="288" t="s">
        <v>149</v>
      </c>
      <c r="V81" s="519"/>
      <c r="W81" s="520"/>
      <c r="X81" s="467">
        <v>213816</v>
      </c>
      <c r="Y81" s="467">
        <v>212216</v>
      </c>
      <c r="Z81" s="466">
        <v>212216</v>
      </c>
    </row>
    <row r="82" spans="15:26" ht="47.25">
      <c r="O82" s="293" t="s">
        <v>157</v>
      </c>
      <c r="P82" s="292">
        <v>822</v>
      </c>
      <c r="Q82" s="291">
        <v>3</v>
      </c>
      <c r="R82" s="291">
        <v>10</v>
      </c>
      <c r="S82" s="290" t="s">
        <v>191</v>
      </c>
      <c r="T82" s="289">
        <v>200</v>
      </c>
      <c r="U82" s="288" t="s">
        <v>149</v>
      </c>
      <c r="V82" s="517"/>
      <c r="W82" s="518"/>
      <c r="X82" s="465">
        <v>213816</v>
      </c>
      <c r="Y82" s="465">
        <v>212216</v>
      </c>
      <c r="Z82" s="464">
        <v>212216</v>
      </c>
    </row>
    <row r="83" spans="15:26" ht="47.25">
      <c r="O83" s="293" t="s">
        <v>158</v>
      </c>
      <c r="P83" s="292">
        <v>822</v>
      </c>
      <c r="Q83" s="291">
        <v>3</v>
      </c>
      <c r="R83" s="291">
        <v>10</v>
      </c>
      <c r="S83" s="290" t="s">
        <v>191</v>
      </c>
      <c r="T83" s="289">
        <v>240</v>
      </c>
      <c r="U83" s="288" t="s">
        <v>149</v>
      </c>
      <c r="V83" s="517"/>
      <c r="W83" s="518"/>
      <c r="X83" s="465">
        <v>213816</v>
      </c>
      <c r="Y83" s="465">
        <v>212216</v>
      </c>
      <c r="Z83" s="464">
        <v>212216</v>
      </c>
    </row>
    <row r="84" spans="15:26" ht="47.25">
      <c r="O84" s="298" t="s">
        <v>192</v>
      </c>
      <c r="P84" s="297">
        <v>822</v>
      </c>
      <c r="Q84" s="296">
        <v>3</v>
      </c>
      <c r="R84" s="296">
        <v>14</v>
      </c>
      <c r="S84" s="295" t="s">
        <v>14</v>
      </c>
      <c r="T84" s="294" t="s">
        <v>14</v>
      </c>
      <c r="U84" s="288">
        <v>0</v>
      </c>
      <c r="V84" s="519"/>
      <c r="W84" s="520"/>
      <c r="X84" s="467">
        <v>1000</v>
      </c>
      <c r="Y84" s="467">
        <v>3000</v>
      </c>
      <c r="Z84" s="466">
        <v>3000</v>
      </c>
    </row>
    <row r="85" spans="15:26" ht="126" customHeight="1">
      <c r="O85" s="298" t="s">
        <v>193</v>
      </c>
      <c r="P85" s="297">
        <v>822</v>
      </c>
      <c r="Q85" s="296">
        <v>3</v>
      </c>
      <c r="R85" s="296">
        <v>14</v>
      </c>
      <c r="S85" s="295" t="s">
        <v>194</v>
      </c>
      <c r="T85" s="294" t="s">
        <v>14</v>
      </c>
      <c r="U85" s="288" t="s">
        <v>149</v>
      </c>
      <c r="V85" s="519"/>
      <c r="W85" s="520"/>
      <c r="X85" s="467">
        <v>1000</v>
      </c>
      <c r="Y85" s="467">
        <v>0</v>
      </c>
      <c r="Z85" s="466">
        <v>0</v>
      </c>
    </row>
    <row r="86" spans="15:26" ht="141.75" customHeight="1">
      <c r="O86" s="298" t="s">
        <v>195</v>
      </c>
      <c r="P86" s="297">
        <v>822</v>
      </c>
      <c r="Q86" s="296">
        <v>3</v>
      </c>
      <c r="R86" s="296">
        <v>14</v>
      </c>
      <c r="S86" s="295" t="s">
        <v>196</v>
      </c>
      <c r="T86" s="294" t="s">
        <v>14</v>
      </c>
      <c r="U86" s="288" t="s">
        <v>149</v>
      </c>
      <c r="V86" s="519"/>
      <c r="W86" s="520"/>
      <c r="X86" s="467">
        <v>1000</v>
      </c>
      <c r="Y86" s="467">
        <v>0</v>
      </c>
      <c r="Z86" s="466">
        <v>0</v>
      </c>
    </row>
    <row r="87" spans="15:26" ht="47.25">
      <c r="O87" s="293" t="s">
        <v>157</v>
      </c>
      <c r="P87" s="292">
        <v>822</v>
      </c>
      <c r="Q87" s="291">
        <v>3</v>
      </c>
      <c r="R87" s="291">
        <v>14</v>
      </c>
      <c r="S87" s="290" t="s">
        <v>196</v>
      </c>
      <c r="T87" s="289">
        <v>200</v>
      </c>
      <c r="U87" s="288" t="s">
        <v>149</v>
      </c>
      <c r="V87" s="517"/>
      <c r="W87" s="518"/>
      <c r="X87" s="465">
        <v>1000</v>
      </c>
      <c r="Y87" s="465">
        <v>0</v>
      </c>
      <c r="Z87" s="464">
        <v>0</v>
      </c>
    </row>
    <row r="88" spans="15:26" ht="47.25">
      <c r="O88" s="293" t="s">
        <v>158</v>
      </c>
      <c r="P88" s="292">
        <v>822</v>
      </c>
      <c r="Q88" s="291">
        <v>3</v>
      </c>
      <c r="R88" s="291">
        <v>14</v>
      </c>
      <c r="S88" s="290" t="s">
        <v>196</v>
      </c>
      <c r="T88" s="289">
        <v>240</v>
      </c>
      <c r="U88" s="288" t="s">
        <v>149</v>
      </c>
      <c r="V88" s="517"/>
      <c r="W88" s="518"/>
      <c r="X88" s="465">
        <v>1000</v>
      </c>
      <c r="Y88" s="465">
        <v>0</v>
      </c>
      <c r="Z88" s="464">
        <v>0</v>
      </c>
    </row>
    <row r="89" spans="15:26" ht="31.5">
      <c r="O89" s="298" t="s">
        <v>147</v>
      </c>
      <c r="P89" s="297">
        <v>822</v>
      </c>
      <c r="Q89" s="296">
        <v>3</v>
      </c>
      <c r="R89" s="296">
        <v>14</v>
      </c>
      <c r="S89" s="295" t="s">
        <v>148</v>
      </c>
      <c r="T89" s="294" t="s">
        <v>14</v>
      </c>
      <c r="U89" s="288" t="s">
        <v>149</v>
      </c>
      <c r="V89" s="519"/>
      <c r="W89" s="520"/>
      <c r="X89" s="467">
        <v>0</v>
      </c>
      <c r="Y89" s="467">
        <v>3000</v>
      </c>
      <c r="Z89" s="466">
        <v>3000</v>
      </c>
    </row>
    <row r="90" spans="15:26" ht="31.5">
      <c r="O90" s="298" t="s">
        <v>197</v>
      </c>
      <c r="P90" s="297">
        <v>822</v>
      </c>
      <c r="Q90" s="296">
        <v>3</v>
      </c>
      <c r="R90" s="296">
        <v>14</v>
      </c>
      <c r="S90" s="295" t="s">
        <v>198</v>
      </c>
      <c r="T90" s="294" t="s">
        <v>14</v>
      </c>
      <c r="U90" s="288" t="s">
        <v>149</v>
      </c>
      <c r="V90" s="519"/>
      <c r="W90" s="520"/>
      <c r="X90" s="467">
        <v>0</v>
      </c>
      <c r="Y90" s="467">
        <v>3000</v>
      </c>
      <c r="Z90" s="466">
        <v>3000</v>
      </c>
    </row>
    <row r="91" spans="15:26" ht="47.25">
      <c r="O91" s="293" t="s">
        <v>157</v>
      </c>
      <c r="P91" s="292">
        <v>822</v>
      </c>
      <c r="Q91" s="291">
        <v>3</v>
      </c>
      <c r="R91" s="291">
        <v>14</v>
      </c>
      <c r="S91" s="290" t="s">
        <v>198</v>
      </c>
      <c r="T91" s="289">
        <v>200</v>
      </c>
      <c r="U91" s="288" t="s">
        <v>149</v>
      </c>
      <c r="V91" s="517"/>
      <c r="W91" s="518"/>
      <c r="X91" s="465">
        <v>0</v>
      </c>
      <c r="Y91" s="465">
        <v>3000</v>
      </c>
      <c r="Z91" s="464">
        <v>3000</v>
      </c>
    </row>
    <row r="92" spans="15:26" ht="47.25">
      <c r="O92" s="293" t="s">
        <v>158</v>
      </c>
      <c r="P92" s="292">
        <v>822</v>
      </c>
      <c r="Q92" s="291">
        <v>3</v>
      </c>
      <c r="R92" s="291">
        <v>14</v>
      </c>
      <c r="S92" s="290" t="s">
        <v>198</v>
      </c>
      <c r="T92" s="289">
        <v>240</v>
      </c>
      <c r="U92" s="288" t="s">
        <v>149</v>
      </c>
      <c r="V92" s="517"/>
      <c r="W92" s="518"/>
      <c r="X92" s="465">
        <v>0</v>
      </c>
      <c r="Y92" s="465">
        <v>3000</v>
      </c>
      <c r="Z92" s="464">
        <v>3000</v>
      </c>
    </row>
    <row r="93" spans="15:26" ht="15.75">
      <c r="O93" s="298" t="s">
        <v>199</v>
      </c>
      <c r="P93" s="297">
        <v>822</v>
      </c>
      <c r="Q93" s="296">
        <v>4</v>
      </c>
      <c r="R93" s="296">
        <v>0</v>
      </c>
      <c r="S93" s="295" t="s">
        <v>14</v>
      </c>
      <c r="T93" s="294" t="s">
        <v>14</v>
      </c>
      <c r="U93" s="288">
        <v>0</v>
      </c>
      <c r="V93" s="519"/>
      <c r="W93" s="520"/>
      <c r="X93" s="467">
        <v>3740520.63</v>
      </c>
      <c r="Y93" s="467">
        <v>2159560</v>
      </c>
      <c r="Z93" s="466">
        <v>557200</v>
      </c>
    </row>
    <row r="94" spans="15:26" ht="31.5">
      <c r="O94" s="298" t="s">
        <v>200</v>
      </c>
      <c r="P94" s="297">
        <v>822</v>
      </c>
      <c r="Q94" s="296">
        <v>4</v>
      </c>
      <c r="R94" s="296">
        <v>9</v>
      </c>
      <c r="S94" s="295" t="s">
        <v>14</v>
      </c>
      <c r="T94" s="294" t="s">
        <v>14</v>
      </c>
      <c r="U94" s="288">
        <v>0</v>
      </c>
      <c r="V94" s="519"/>
      <c r="W94" s="520"/>
      <c r="X94" s="467">
        <v>3739520.63</v>
      </c>
      <c r="Y94" s="467">
        <v>2158560</v>
      </c>
      <c r="Z94" s="466">
        <v>557200</v>
      </c>
    </row>
    <row r="95" spans="15:26" ht="110.25">
      <c r="O95" s="298" t="s">
        <v>201</v>
      </c>
      <c r="P95" s="297">
        <v>822</v>
      </c>
      <c r="Q95" s="296">
        <v>4</v>
      </c>
      <c r="R95" s="296">
        <v>9</v>
      </c>
      <c r="S95" s="295" t="s">
        <v>202</v>
      </c>
      <c r="T95" s="294" t="s">
        <v>14</v>
      </c>
      <c r="U95" s="288" t="s">
        <v>149</v>
      </c>
      <c r="V95" s="519"/>
      <c r="W95" s="520"/>
      <c r="X95" s="467">
        <v>815204.67</v>
      </c>
      <c r="Y95" s="467">
        <v>0</v>
      </c>
      <c r="Z95" s="466">
        <v>0</v>
      </c>
    </row>
    <row r="96" spans="15:26" ht="126">
      <c r="O96" s="298" t="s">
        <v>203</v>
      </c>
      <c r="P96" s="297">
        <v>822</v>
      </c>
      <c r="Q96" s="296">
        <v>4</v>
      </c>
      <c r="R96" s="296">
        <v>9</v>
      </c>
      <c r="S96" s="295" t="s">
        <v>204</v>
      </c>
      <c r="T96" s="294" t="s">
        <v>14</v>
      </c>
      <c r="U96" s="288" t="s">
        <v>149</v>
      </c>
      <c r="V96" s="519"/>
      <c r="W96" s="520"/>
      <c r="X96" s="467">
        <v>815204.67</v>
      </c>
      <c r="Y96" s="467">
        <v>0</v>
      </c>
      <c r="Z96" s="466">
        <v>0</v>
      </c>
    </row>
    <row r="97" spans="15:26" ht="47.25">
      <c r="O97" s="293" t="s">
        <v>157</v>
      </c>
      <c r="P97" s="292">
        <v>822</v>
      </c>
      <c r="Q97" s="291">
        <v>4</v>
      </c>
      <c r="R97" s="291">
        <v>9</v>
      </c>
      <c r="S97" s="290" t="s">
        <v>204</v>
      </c>
      <c r="T97" s="289">
        <v>200</v>
      </c>
      <c r="U97" s="288" t="s">
        <v>149</v>
      </c>
      <c r="V97" s="517"/>
      <c r="W97" s="518"/>
      <c r="X97" s="465">
        <v>815204.67</v>
      </c>
      <c r="Y97" s="465">
        <v>0</v>
      </c>
      <c r="Z97" s="464">
        <v>0</v>
      </c>
    </row>
    <row r="98" spans="15:26" ht="47.25">
      <c r="O98" s="293" t="s">
        <v>158</v>
      </c>
      <c r="P98" s="292">
        <v>822</v>
      </c>
      <c r="Q98" s="291">
        <v>4</v>
      </c>
      <c r="R98" s="291">
        <v>9</v>
      </c>
      <c r="S98" s="290" t="s">
        <v>204</v>
      </c>
      <c r="T98" s="289">
        <v>240</v>
      </c>
      <c r="U98" s="288" t="s">
        <v>149</v>
      </c>
      <c r="V98" s="517"/>
      <c r="W98" s="518"/>
      <c r="X98" s="465">
        <v>815204.67</v>
      </c>
      <c r="Y98" s="465">
        <v>0</v>
      </c>
      <c r="Z98" s="464">
        <v>0</v>
      </c>
    </row>
    <row r="99" spans="15:26" ht="31.5">
      <c r="O99" s="298" t="s">
        <v>147</v>
      </c>
      <c r="P99" s="297">
        <v>822</v>
      </c>
      <c r="Q99" s="296">
        <v>4</v>
      </c>
      <c r="R99" s="296">
        <v>9</v>
      </c>
      <c r="S99" s="295" t="s">
        <v>148</v>
      </c>
      <c r="T99" s="294" t="s">
        <v>14</v>
      </c>
      <c r="U99" s="288" t="s">
        <v>149</v>
      </c>
      <c r="V99" s="519"/>
      <c r="W99" s="520"/>
      <c r="X99" s="467">
        <v>2924315.96</v>
      </c>
      <c r="Y99" s="467">
        <v>2158560</v>
      </c>
      <c r="Z99" s="466">
        <v>557200</v>
      </c>
    </row>
    <row r="100" spans="15:26" ht="78.75">
      <c r="O100" s="298" t="s">
        <v>205</v>
      </c>
      <c r="P100" s="297">
        <v>822</v>
      </c>
      <c r="Q100" s="296">
        <v>4</v>
      </c>
      <c r="R100" s="296">
        <v>9</v>
      </c>
      <c r="S100" s="295" t="s">
        <v>206</v>
      </c>
      <c r="T100" s="294" t="s">
        <v>14</v>
      </c>
      <c r="U100" s="288" t="s">
        <v>149</v>
      </c>
      <c r="V100" s="519"/>
      <c r="W100" s="520"/>
      <c r="X100" s="467">
        <v>0</v>
      </c>
      <c r="Y100" s="467">
        <v>512034.75</v>
      </c>
      <c r="Z100" s="466">
        <v>557200</v>
      </c>
    </row>
    <row r="101" spans="15:26" ht="47.25">
      <c r="O101" s="293" t="s">
        <v>157</v>
      </c>
      <c r="P101" s="292">
        <v>822</v>
      </c>
      <c r="Q101" s="291">
        <v>4</v>
      </c>
      <c r="R101" s="291">
        <v>9</v>
      </c>
      <c r="S101" s="290" t="s">
        <v>206</v>
      </c>
      <c r="T101" s="289">
        <v>200</v>
      </c>
      <c r="U101" s="288" t="s">
        <v>149</v>
      </c>
      <c r="V101" s="517"/>
      <c r="W101" s="518"/>
      <c r="X101" s="465">
        <v>0</v>
      </c>
      <c r="Y101" s="465">
        <v>512034.75</v>
      </c>
      <c r="Z101" s="464">
        <v>557200</v>
      </c>
    </row>
    <row r="102" spans="15:26" ht="47.25">
      <c r="O102" s="293" t="s">
        <v>158</v>
      </c>
      <c r="P102" s="292">
        <v>822</v>
      </c>
      <c r="Q102" s="291">
        <v>4</v>
      </c>
      <c r="R102" s="291">
        <v>9</v>
      </c>
      <c r="S102" s="290" t="s">
        <v>206</v>
      </c>
      <c r="T102" s="289">
        <v>240</v>
      </c>
      <c r="U102" s="288" t="s">
        <v>149</v>
      </c>
      <c r="V102" s="517"/>
      <c r="W102" s="518"/>
      <c r="X102" s="465">
        <v>0</v>
      </c>
      <c r="Y102" s="465">
        <v>512034.75</v>
      </c>
      <c r="Z102" s="464">
        <v>557200</v>
      </c>
    </row>
    <row r="103" spans="15:26" ht="110.25">
      <c r="O103" s="338" t="s">
        <v>376</v>
      </c>
      <c r="P103" s="337">
        <v>822</v>
      </c>
      <c r="Q103" s="336">
        <v>4</v>
      </c>
      <c r="R103" s="336">
        <v>9</v>
      </c>
      <c r="S103" s="335" t="s">
        <v>377</v>
      </c>
      <c r="T103" s="334" t="s">
        <v>14</v>
      </c>
      <c r="U103" s="288"/>
      <c r="V103" s="305"/>
      <c r="W103" s="306"/>
      <c r="X103" s="467">
        <v>978547</v>
      </c>
      <c r="Y103" s="467">
        <v>0</v>
      </c>
      <c r="Z103" s="466">
        <v>0</v>
      </c>
    </row>
    <row r="104" spans="15:26" ht="47.25">
      <c r="O104" s="333" t="s">
        <v>157</v>
      </c>
      <c r="P104" s="332">
        <v>822</v>
      </c>
      <c r="Q104" s="331">
        <v>4</v>
      </c>
      <c r="R104" s="331">
        <v>9</v>
      </c>
      <c r="S104" s="330" t="s">
        <v>377</v>
      </c>
      <c r="T104" s="329">
        <v>200</v>
      </c>
      <c r="U104" s="288"/>
      <c r="V104" s="305"/>
      <c r="W104" s="306"/>
      <c r="X104" s="465">
        <v>978547</v>
      </c>
      <c r="Y104" s="465">
        <v>0</v>
      </c>
      <c r="Z104" s="464">
        <v>0</v>
      </c>
    </row>
    <row r="105" spans="15:26" ht="47.25">
      <c r="O105" s="333" t="s">
        <v>158</v>
      </c>
      <c r="P105" s="332">
        <v>822</v>
      </c>
      <c r="Q105" s="331">
        <v>4</v>
      </c>
      <c r="R105" s="331">
        <v>9</v>
      </c>
      <c r="S105" s="330" t="s">
        <v>377</v>
      </c>
      <c r="T105" s="329">
        <v>240</v>
      </c>
      <c r="U105" s="288"/>
      <c r="V105" s="305"/>
      <c r="W105" s="306"/>
      <c r="X105" s="465">
        <v>978547</v>
      </c>
      <c r="Y105" s="465">
        <v>0</v>
      </c>
      <c r="Z105" s="464">
        <v>0</v>
      </c>
    </row>
    <row r="106" spans="15:26" ht="189">
      <c r="O106" s="298" t="s">
        <v>207</v>
      </c>
      <c r="P106" s="297">
        <v>822</v>
      </c>
      <c r="Q106" s="296">
        <v>4</v>
      </c>
      <c r="R106" s="296">
        <v>9</v>
      </c>
      <c r="S106" s="295" t="s">
        <v>208</v>
      </c>
      <c r="T106" s="294" t="s">
        <v>14</v>
      </c>
      <c r="U106" s="288" t="s">
        <v>149</v>
      </c>
      <c r="V106" s="519"/>
      <c r="W106" s="520"/>
      <c r="X106" s="467">
        <v>1613758.96</v>
      </c>
      <c r="Y106" s="467">
        <v>1630060</v>
      </c>
      <c r="Z106" s="466">
        <v>0</v>
      </c>
    </row>
    <row r="107" spans="15:26" ht="47.25">
      <c r="O107" s="293" t="s">
        <v>157</v>
      </c>
      <c r="P107" s="292">
        <v>822</v>
      </c>
      <c r="Q107" s="291">
        <v>4</v>
      </c>
      <c r="R107" s="291">
        <v>9</v>
      </c>
      <c r="S107" s="290" t="s">
        <v>208</v>
      </c>
      <c r="T107" s="289">
        <v>200</v>
      </c>
      <c r="U107" s="288" t="s">
        <v>149</v>
      </c>
      <c r="V107" s="517"/>
      <c r="W107" s="518"/>
      <c r="X107" s="465">
        <v>1613758.96</v>
      </c>
      <c r="Y107" s="465">
        <v>1630060</v>
      </c>
      <c r="Z107" s="464">
        <v>0</v>
      </c>
    </row>
    <row r="108" spans="15:26" ht="47.25">
      <c r="O108" s="293" t="s">
        <v>158</v>
      </c>
      <c r="P108" s="292">
        <v>822</v>
      </c>
      <c r="Q108" s="291">
        <v>4</v>
      </c>
      <c r="R108" s="291">
        <v>9</v>
      </c>
      <c r="S108" s="290" t="s">
        <v>208</v>
      </c>
      <c r="T108" s="289">
        <v>240</v>
      </c>
      <c r="U108" s="288" t="s">
        <v>149</v>
      </c>
      <c r="V108" s="517"/>
      <c r="W108" s="518"/>
      <c r="X108" s="465">
        <v>1613758.96</v>
      </c>
      <c r="Y108" s="465">
        <v>1630060</v>
      </c>
      <c r="Z108" s="464">
        <v>0</v>
      </c>
    </row>
    <row r="109" spans="15:26" ht="126">
      <c r="O109" s="328" t="s">
        <v>374</v>
      </c>
      <c r="P109" s="327">
        <v>822</v>
      </c>
      <c r="Q109" s="326">
        <v>4</v>
      </c>
      <c r="R109" s="326">
        <v>9</v>
      </c>
      <c r="S109" s="325" t="s">
        <v>375</v>
      </c>
      <c r="T109" s="324" t="s">
        <v>14</v>
      </c>
      <c r="U109" s="288"/>
      <c r="V109" s="305"/>
      <c r="W109" s="306"/>
      <c r="X109" s="467">
        <v>315709.40000000002</v>
      </c>
      <c r="Y109" s="467">
        <v>0</v>
      </c>
      <c r="Z109" s="466">
        <v>0</v>
      </c>
    </row>
    <row r="110" spans="15:26" ht="47.25">
      <c r="O110" s="323" t="s">
        <v>157</v>
      </c>
      <c r="P110" s="322">
        <v>822</v>
      </c>
      <c r="Q110" s="321">
        <v>4</v>
      </c>
      <c r="R110" s="321">
        <v>9</v>
      </c>
      <c r="S110" s="320" t="s">
        <v>375</v>
      </c>
      <c r="T110" s="319">
        <v>200</v>
      </c>
      <c r="U110" s="288"/>
      <c r="V110" s="305"/>
      <c r="W110" s="306"/>
      <c r="X110" s="465">
        <v>315709.40000000002</v>
      </c>
      <c r="Y110" s="465">
        <v>0</v>
      </c>
      <c r="Z110" s="464">
        <v>0</v>
      </c>
    </row>
    <row r="111" spans="15:26" ht="47.25">
      <c r="O111" s="323" t="s">
        <v>158</v>
      </c>
      <c r="P111" s="322">
        <v>822</v>
      </c>
      <c r="Q111" s="321">
        <v>4</v>
      </c>
      <c r="R111" s="321">
        <v>9</v>
      </c>
      <c r="S111" s="320" t="s">
        <v>375</v>
      </c>
      <c r="T111" s="319">
        <v>240</v>
      </c>
      <c r="U111" s="288"/>
      <c r="V111" s="305"/>
      <c r="W111" s="306"/>
      <c r="X111" s="465">
        <v>315709.40000000002</v>
      </c>
      <c r="Y111" s="465">
        <v>0</v>
      </c>
      <c r="Z111" s="464">
        <v>0</v>
      </c>
    </row>
    <row r="112" spans="15:26" ht="204.75">
      <c r="O112" s="298" t="s">
        <v>209</v>
      </c>
      <c r="P112" s="297">
        <v>822</v>
      </c>
      <c r="Q112" s="296">
        <v>4</v>
      </c>
      <c r="R112" s="296">
        <v>9</v>
      </c>
      <c r="S112" s="295" t="s">
        <v>210</v>
      </c>
      <c r="T112" s="294" t="s">
        <v>14</v>
      </c>
      <c r="U112" s="288" t="s">
        <v>149</v>
      </c>
      <c r="V112" s="519"/>
      <c r="W112" s="520"/>
      <c r="X112" s="467">
        <v>16300.6</v>
      </c>
      <c r="Y112" s="467">
        <v>16465.25</v>
      </c>
      <c r="Z112" s="466">
        <v>0</v>
      </c>
    </row>
    <row r="113" spans="15:26" ht="47.25">
      <c r="O113" s="293" t="s">
        <v>157</v>
      </c>
      <c r="P113" s="292">
        <v>822</v>
      </c>
      <c r="Q113" s="291">
        <v>4</v>
      </c>
      <c r="R113" s="291">
        <v>9</v>
      </c>
      <c r="S113" s="290" t="s">
        <v>210</v>
      </c>
      <c r="T113" s="289">
        <v>200</v>
      </c>
      <c r="U113" s="288" t="s">
        <v>149</v>
      </c>
      <c r="V113" s="517"/>
      <c r="W113" s="518"/>
      <c r="X113" s="465">
        <v>16300.6</v>
      </c>
      <c r="Y113" s="465">
        <v>16465.25</v>
      </c>
      <c r="Z113" s="464">
        <v>0</v>
      </c>
    </row>
    <row r="114" spans="15:26" ht="47.25">
      <c r="O114" s="293" t="s">
        <v>158</v>
      </c>
      <c r="P114" s="292">
        <v>822</v>
      </c>
      <c r="Q114" s="291">
        <v>4</v>
      </c>
      <c r="R114" s="291">
        <v>9</v>
      </c>
      <c r="S114" s="290" t="s">
        <v>210</v>
      </c>
      <c r="T114" s="289">
        <v>240</v>
      </c>
      <c r="U114" s="288" t="s">
        <v>149</v>
      </c>
      <c r="V114" s="517"/>
      <c r="W114" s="518"/>
      <c r="X114" s="465">
        <v>16300.6</v>
      </c>
      <c r="Y114" s="465">
        <v>16465.25</v>
      </c>
      <c r="Z114" s="464">
        <v>0</v>
      </c>
    </row>
    <row r="115" spans="15:26" ht="31.5">
      <c r="O115" s="298" t="s">
        <v>211</v>
      </c>
      <c r="P115" s="297">
        <v>822</v>
      </c>
      <c r="Q115" s="296">
        <v>4</v>
      </c>
      <c r="R115" s="296">
        <v>12</v>
      </c>
      <c r="S115" s="295" t="s">
        <v>14</v>
      </c>
      <c r="T115" s="294" t="s">
        <v>14</v>
      </c>
      <c r="U115" s="288">
        <v>0</v>
      </c>
      <c r="V115" s="519"/>
      <c r="W115" s="520"/>
      <c r="X115" s="467">
        <v>1000</v>
      </c>
      <c r="Y115" s="467">
        <v>1000</v>
      </c>
      <c r="Z115" s="466">
        <v>0</v>
      </c>
    </row>
    <row r="116" spans="15:26" ht="94.5">
      <c r="O116" s="298" t="s">
        <v>212</v>
      </c>
      <c r="P116" s="297">
        <v>822</v>
      </c>
      <c r="Q116" s="296">
        <v>4</v>
      </c>
      <c r="R116" s="296">
        <v>12</v>
      </c>
      <c r="S116" s="295" t="s">
        <v>213</v>
      </c>
      <c r="T116" s="294" t="s">
        <v>14</v>
      </c>
      <c r="U116" s="288" t="s">
        <v>149</v>
      </c>
      <c r="V116" s="519"/>
      <c r="W116" s="520"/>
      <c r="X116" s="467">
        <v>1000</v>
      </c>
      <c r="Y116" s="467">
        <v>1000</v>
      </c>
      <c r="Z116" s="466">
        <v>0</v>
      </c>
    </row>
    <row r="117" spans="15:26" ht="110.25">
      <c r="O117" s="298" t="s">
        <v>214</v>
      </c>
      <c r="P117" s="297">
        <v>822</v>
      </c>
      <c r="Q117" s="296">
        <v>4</v>
      </c>
      <c r="R117" s="296">
        <v>12</v>
      </c>
      <c r="S117" s="295" t="s">
        <v>215</v>
      </c>
      <c r="T117" s="294" t="s">
        <v>14</v>
      </c>
      <c r="U117" s="288" t="s">
        <v>149</v>
      </c>
      <c r="V117" s="519"/>
      <c r="W117" s="520"/>
      <c r="X117" s="467">
        <v>1000</v>
      </c>
      <c r="Y117" s="467">
        <v>1000</v>
      </c>
      <c r="Z117" s="466">
        <v>0</v>
      </c>
    </row>
    <row r="118" spans="15:26" ht="15.75">
      <c r="O118" s="293" t="s">
        <v>159</v>
      </c>
      <c r="P118" s="292">
        <v>822</v>
      </c>
      <c r="Q118" s="291">
        <v>4</v>
      </c>
      <c r="R118" s="291">
        <v>12</v>
      </c>
      <c r="S118" s="290" t="s">
        <v>215</v>
      </c>
      <c r="T118" s="289">
        <v>800</v>
      </c>
      <c r="U118" s="288" t="s">
        <v>149</v>
      </c>
      <c r="V118" s="517"/>
      <c r="W118" s="518"/>
      <c r="X118" s="465">
        <v>1000</v>
      </c>
      <c r="Y118" s="465">
        <v>1000</v>
      </c>
      <c r="Z118" s="464">
        <v>0</v>
      </c>
    </row>
    <row r="119" spans="15:26" ht="78.75">
      <c r="O119" s="293" t="s">
        <v>216</v>
      </c>
      <c r="P119" s="292">
        <v>822</v>
      </c>
      <c r="Q119" s="291">
        <v>4</v>
      </c>
      <c r="R119" s="291">
        <v>12</v>
      </c>
      <c r="S119" s="290" t="s">
        <v>215</v>
      </c>
      <c r="T119" s="289">
        <v>810</v>
      </c>
      <c r="U119" s="288" t="s">
        <v>149</v>
      </c>
      <c r="V119" s="517"/>
      <c r="W119" s="518"/>
      <c r="X119" s="465">
        <v>1000</v>
      </c>
      <c r="Y119" s="465">
        <v>1000</v>
      </c>
      <c r="Z119" s="464">
        <v>0</v>
      </c>
    </row>
    <row r="120" spans="15:26" ht="31.5">
      <c r="O120" s="298" t="s">
        <v>217</v>
      </c>
      <c r="P120" s="297">
        <v>822</v>
      </c>
      <c r="Q120" s="296">
        <v>5</v>
      </c>
      <c r="R120" s="296">
        <v>0</v>
      </c>
      <c r="S120" s="295" t="s">
        <v>14</v>
      </c>
      <c r="T120" s="294" t="s">
        <v>14</v>
      </c>
      <c r="U120" s="288">
        <v>0</v>
      </c>
      <c r="V120" s="519"/>
      <c r="W120" s="520"/>
      <c r="X120" s="467">
        <v>825292</v>
      </c>
      <c r="Y120" s="467">
        <v>1446101</v>
      </c>
      <c r="Z120" s="466">
        <v>758793</v>
      </c>
    </row>
    <row r="121" spans="15:26" ht="15.75">
      <c r="O121" s="298" t="s">
        <v>218</v>
      </c>
      <c r="P121" s="297">
        <v>822</v>
      </c>
      <c r="Q121" s="296">
        <v>5</v>
      </c>
      <c r="R121" s="296">
        <v>1</v>
      </c>
      <c r="S121" s="295" t="s">
        <v>14</v>
      </c>
      <c r="T121" s="294" t="s">
        <v>14</v>
      </c>
      <c r="U121" s="288">
        <v>0</v>
      </c>
      <c r="V121" s="519"/>
      <c r="W121" s="520"/>
      <c r="X121" s="467">
        <v>261936.84</v>
      </c>
      <c r="Y121" s="467">
        <v>81493</v>
      </c>
      <c r="Z121" s="466">
        <v>81493</v>
      </c>
    </row>
    <row r="122" spans="15:26" ht="31.5">
      <c r="O122" s="298" t="s">
        <v>147</v>
      </c>
      <c r="P122" s="297">
        <v>822</v>
      </c>
      <c r="Q122" s="296">
        <v>5</v>
      </c>
      <c r="R122" s="296">
        <v>1</v>
      </c>
      <c r="S122" s="295" t="s">
        <v>148</v>
      </c>
      <c r="T122" s="294" t="s">
        <v>14</v>
      </c>
      <c r="U122" s="288" t="s">
        <v>149</v>
      </c>
      <c r="V122" s="519"/>
      <c r="W122" s="520"/>
      <c r="X122" s="467">
        <v>261936.84</v>
      </c>
      <c r="Y122" s="467">
        <v>81493</v>
      </c>
      <c r="Z122" s="466">
        <v>81493</v>
      </c>
    </row>
    <row r="123" spans="15:26" ht="63">
      <c r="O123" s="298" t="s">
        <v>219</v>
      </c>
      <c r="P123" s="297">
        <v>822</v>
      </c>
      <c r="Q123" s="296">
        <v>5</v>
      </c>
      <c r="R123" s="296">
        <v>1</v>
      </c>
      <c r="S123" s="295" t="s">
        <v>220</v>
      </c>
      <c r="T123" s="294" t="s">
        <v>14</v>
      </c>
      <c r="U123" s="288" t="s">
        <v>149</v>
      </c>
      <c r="V123" s="519"/>
      <c r="W123" s="520"/>
      <c r="X123" s="467">
        <v>98279.16</v>
      </c>
      <c r="Y123" s="467">
        <v>81493</v>
      </c>
      <c r="Z123" s="466">
        <v>81493</v>
      </c>
    </row>
    <row r="124" spans="15:26" ht="47.25">
      <c r="O124" s="293" t="s">
        <v>157</v>
      </c>
      <c r="P124" s="292">
        <v>822</v>
      </c>
      <c r="Q124" s="291">
        <v>5</v>
      </c>
      <c r="R124" s="291">
        <v>1</v>
      </c>
      <c r="S124" s="290" t="s">
        <v>220</v>
      </c>
      <c r="T124" s="289">
        <v>200</v>
      </c>
      <c r="U124" s="288" t="s">
        <v>149</v>
      </c>
      <c r="V124" s="517"/>
      <c r="W124" s="518"/>
      <c r="X124" s="465">
        <v>98279.16</v>
      </c>
      <c r="Y124" s="465">
        <v>81493</v>
      </c>
      <c r="Z124" s="464">
        <v>81493</v>
      </c>
    </row>
    <row r="125" spans="15:26" ht="47.25">
      <c r="O125" s="293" t="s">
        <v>158</v>
      </c>
      <c r="P125" s="292">
        <v>822</v>
      </c>
      <c r="Q125" s="291">
        <v>5</v>
      </c>
      <c r="R125" s="291">
        <v>1</v>
      </c>
      <c r="S125" s="290" t="s">
        <v>220</v>
      </c>
      <c r="T125" s="289">
        <v>240</v>
      </c>
      <c r="U125" s="288" t="s">
        <v>149</v>
      </c>
      <c r="V125" s="517"/>
      <c r="W125" s="518"/>
      <c r="X125" s="465">
        <v>98279.16</v>
      </c>
      <c r="Y125" s="465">
        <v>81493</v>
      </c>
      <c r="Z125" s="464">
        <v>81493</v>
      </c>
    </row>
    <row r="126" spans="15:26" ht="31.5">
      <c r="O126" s="446" t="s">
        <v>383</v>
      </c>
      <c r="P126" s="445">
        <v>822</v>
      </c>
      <c r="Q126" s="444">
        <v>5</v>
      </c>
      <c r="R126" s="444">
        <v>1</v>
      </c>
      <c r="S126" s="443" t="s">
        <v>384</v>
      </c>
      <c r="T126" s="442" t="s">
        <v>14</v>
      </c>
      <c r="U126" s="288"/>
      <c r="V126" s="415"/>
      <c r="W126" s="416"/>
      <c r="X126" s="467">
        <v>163657.68</v>
      </c>
      <c r="Y126" s="467">
        <v>0</v>
      </c>
      <c r="Z126" s="466">
        <v>0</v>
      </c>
    </row>
    <row r="127" spans="15:26" ht="47.25">
      <c r="O127" s="441" t="s">
        <v>157</v>
      </c>
      <c r="P127" s="440">
        <v>822</v>
      </c>
      <c r="Q127" s="439">
        <v>5</v>
      </c>
      <c r="R127" s="439">
        <v>1</v>
      </c>
      <c r="S127" s="438" t="s">
        <v>384</v>
      </c>
      <c r="T127" s="437">
        <v>200</v>
      </c>
      <c r="U127" s="288"/>
      <c r="V127" s="415"/>
      <c r="W127" s="416"/>
      <c r="X127" s="465">
        <v>163657.68</v>
      </c>
      <c r="Y127" s="465">
        <v>0</v>
      </c>
      <c r="Z127" s="464">
        <v>0</v>
      </c>
    </row>
    <row r="128" spans="15:26" ht="47.25">
      <c r="O128" s="441" t="s">
        <v>158</v>
      </c>
      <c r="P128" s="440">
        <v>822</v>
      </c>
      <c r="Q128" s="439">
        <v>5</v>
      </c>
      <c r="R128" s="439">
        <v>1</v>
      </c>
      <c r="S128" s="438" t="s">
        <v>384</v>
      </c>
      <c r="T128" s="437">
        <v>240</v>
      </c>
      <c r="U128" s="288"/>
      <c r="V128" s="415"/>
      <c r="W128" s="416"/>
      <c r="X128" s="465">
        <v>163657.68</v>
      </c>
      <c r="Y128" s="465">
        <v>0</v>
      </c>
      <c r="Z128" s="464">
        <v>0</v>
      </c>
    </row>
    <row r="129" spans="15:26" ht="15.75">
      <c r="O129" s="298" t="s">
        <v>221</v>
      </c>
      <c r="P129" s="297">
        <v>822</v>
      </c>
      <c r="Q129" s="296">
        <v>5</v>
      </c>
      <c r="R129" s="296">
        <v>3</v>
      </c>
      <c r="S129" s="295" t="s">
        <v>14</v>
      </c>
      <c r="T129" s="294" t="s">
        <v>14</v>
      </c>
      <c r="U129" s="288">
        <v>0</v>
      </c>
      <c r="V129" s="519"/>
      <c r="W129" s="520"/>
      <c r="X129" s="467">
        <v>563355.16</v>
      </c>
      <c r="Y129" s="467">
        <v>1364608</v>
      </c>
      <c r="Z129" s="466">
        <v>677300</v>
      </c>
    </row>
    <row r="130" spans="15:26" ht="78.75">
      <c r="O130" s="298" t="s">
        <v>222</v>
      </c>
      <c r="P130" s="297">
        <v>822</v>
      </c>
      <c r="Q130" s="296">
        <v>5</v>
      </c>
      <c r="R130" s="296">
        <v>3</v>
      </c>
      <c r="S130" s="295" t="s">
        <v>223</v>
      </c>
      <c r="T130" s="294" t="s">
        <v>14</v>
      </c>
      <c r="U130" s="288" t="s">
        <v>149</v>
      </c>
      <c r="V130" s="519"/>
      <c r="W130" s="520"/>
      <c r="X130" s="467">
        <v>1000</v>
      </c>
      <c r="Y130" s="467">
        <v>0</v>
      </c>
      <c r="Z130" s="466">
        <v>0</v>
      </c>
    </row>
    <row r="131" spans="15:26" ht="94.5">
      <c r="O131" s="298" t="s">
        <v>224</v>
      </c>
      <c r="P131" s="297">
        <v>822</v>
      </c>
      <c r="Q131" s="296">
        <v>5</v>
      </c>
      <c r="R131" s="296">
        <v>3</v>
      </c>
      <c r="S131" s="295" t="s">
        <v>225</v>
      </c>
      <c r="T131" s="294" t="s">
        <v>14</v>
      </c>
      <c r="U131" s="288" t="s">
        <v>149</v>
      </c>
      <c r="V131" s="519"/>
      <c r="W131" s="520"/>
      <c r="X131" s="467">
        <v>1000</v>
      </c>
      <c r="Y131" s="467">
        <v>0</v>
      </c>
      <c r="Z131" s="466">
        <v>0</v>
      </c>
    </row>
    <row r="132" spans="15:26" ht="47.25">
      <c r="O132" s="293" t="s">
        <v>157</v>
      </c>
      <c r="P132" s="292">
        <v>822</v>
      </c>
      <c r="Q132" s="291">
        <v>5</v>
      </c>
      <c r="R132" s="291">
        <v>3</v>
      </c>
      <c r="S132" s="290" t="s">
        <v>225</v>
      </c>
      <c r="T132" s="289">
        <v>200</v>
      </c>
      <c r="U132" s="288" t="s">
        <v>149</v>
      </c>
      <c r="V132" s="517"/>
      <c r="W132" s="518"/>
      <c r="X132" s="465">
        <v>1000</v>
      </c>
      <c r="Y132" s="465">
        <v>0</v>
      </c>
      <c r="Z132" s="464">
        <v>0</v>
      </c>
    </row>
    <row r="133" spans="15:26" ht="47.25">
      <c r="O133" s="293" t="s">
        <v>158</v>
      </c>
      <c r="P133" s="292">
        <v>822</v>
      </c>
      <c r="Q133" s="291">
        <v>5</v>
      </c>
      <c r="R133" s="291">
        <v>3</v>
      </c>
      <c r="S133" s="290" t="s">
        <v>225</v>
      </c>
      <c r="T133" s="289">
        <v>240</v>
      </c>
      <c r="U133" s="288" t="s">
        <v>149</v>
      </c>
      <c r="V133" s="517"/>
      <c r="W133" s="518"/>
      <c r="X133" s="465">
        <v>1000</v>
      </c>
      <c r="Y133" s="465">
        <v>0</v>
      </c>
      <c r="Z133" s="464">
        <v>0</v>
      </c>
    </row>
    <row r="134" spans="15:26" ht="94.5">
      <c r="O134" s="298" t="s">
        <v>226</v>
      </c>
      <c r="P134" s="297">
        <v>822</v>
      </c>
      <c r="Q134" s="296">
        <v>5</v>
      </c>
      <c r="R134" s="296">
        <v>3</v>
      </c>
      <c r="S134" s="295" t="s">
        <v>227</v>
      </c>
      <c r="T134" s="294" t="s">
        <v>14</v>
      </c>
      <c r="U134" s="288" t="s">
        <v>149</v>
      </c>
      <c r="V134" s="519"/>
      <c r="W134" s="520"/>
      <c r="X134" s="467">
        <v>5000</v>
      </c>
      <c r="Y134" s="467">
        <v>5000</v>
      </c>
      <c r="Z134" s="466">
        <v>0</v>
      </c>
    </row>
    <row r="135" spans="15:26" ht="110.25">
      <c r="O135" s="298" t="s">
        <v>228</v>
      </c>
      <c r="P135" s="297">
        <v>822</v>
      </c>
      <c r="Q135" s="296">
        <v>5</v>
      </c>
      <c r="R135" s="296">
        <v>3</v>
      </c>
      <c r="S135" s="295" t="s">
        <v>229</v>
      </c>
      <c r="T135" s="294" t="s">
        <v>14</v>
      </c>
      <c r="U135" s="288" t="s">
        <v>149</v>
      </c>
      <c r="V135" s="519"/>
      <c r="W135" s="520"/>
      <c r="X135" s="467">
        <v>5000</v>
      </c>
      <c r="Y135" s="467">
        <v>5000</v>
      </c>
      <c r="Z135" s="466">
        <v>0</v>
      </c>
    </row>
    <row r="136" spans="15:26" ht="47.25">
      <c r="O136" s="293" t="s">
        <v>157</v>
      </c>
      <c r="P136" s="292">
        <v>822</v>
      </c>
      <c r="Q136" s="291">
        <v>5</v>
      </c>
      <c r="R136" s="291">
        <v>3</v>
      </c>
      <c r="S136" s="290" t="s">
        <v>229</v>
      </c>
      <c r="T136" s="289">
        <v>200</v>
      </c>
      <c r="U136" s="288" t="s">
        <v>149</v>
      </c>
      <c r="V136" s="517"/>
      <c r="W136" s="518"/>
      <c r="X136" s="465">
        <v>5000</v>
      </c>
      <c r="Y136" s="465">
        <v>5000</v>
      </c>
      <c r="Z136" s="464">
        <v>0</v>
      </c>
    </row>
    <row r="137" spans="15:26" ht="47.25">
      <c r="O137" s="293" t="s">
        <v>158</v>
      </c>
      <c r="P137" s="292">
        <v>822</v>
      </c>
      <c r="Q137" s="291">
        <v>5</v>
      </c>
      <c r="R137" s="291">
        <v>3</v>
      </c>
      <c r="S137" s="290" t="s">
        <v>229</v>
      </c>
      <c r="T137" s="289">
        <v>240</v>
      </c>
      <c r="U137" s="288" t="s">
        <v>149</v>
      </c>
      <c r="V137" s="517"/>
      <c r="W137" s="518"/>
      <c r="X137" s="465">
        <v>5000</v>
      </c>
      <c r="Y137" s="465">
        <v>5000</v>
      </c>
      <c r="Z137" s="464">
        <v>0</v>
      </c>
    </row>
    <row r="138" spans="15:26" ht="31.5">
      <c r="O138" s="298" t="s">
        <v>147</v>
      </c>
      <c r="P138" s="297">
        <v>822</v>
      </c>
      <c r="Q138" s="296">
        <v>5</v>
      </c>
      <c r="R138" s="296">
        <v>3</v>
      </c>
      <c r="S138" s="295" t="s">
        <v>148</v>
      </c>
      <c r="T138" s="294" t="s">
        <v>14</v>
      </c>
      <c r="U138" s="288" t="s">
        <v>149</v>
      </c>
      <c r="V138" s="519"/>
      <c r="W138" s="520"/>
      <c r="X138" s="467">
        <v>557355.16</v>
      </c>
      <c r="Y138" s="467">
        <v>1359608</v>
      </c>
      <c r="Z138" s="466">
        <v>677300</v>
      </c>
    </row>
    <row r="139" spans="15:26" ht="15.75">
      <c r="O139" s="298" t="s">
        <v>230</v>
      </c>
      <c r="P139" s="297">
        <v>822</v>
      </c>
      <c r="Q139" s="296">
        <v>5</v>
      </c>
      <c r="R139" s="296">
        <v>3</v>
      </c>
      <c r="S139" s="295" t="s">
        <v>231</v>
      </c>
      <c r="T139" s="294" t="s">
        <v>14</v>
      </c>
      <c r="U139" s="288" t="s">
        <v>149</v>
      </c>
      <c r="V139" s="519"/>
      <c r="W139" s="520"/>
      <c r="X139" s="467">
        <v>331344</v>
      </c>
      <c r="Y139" s="467">
        <v>402465</v>
      </c>
      <c r="Z139" s="466">
        <v>177300</v>
      </c>
    </row>
    <row r="140" spans="15:26" ht="47.25">
      <c r="O140" s="293" t="s">
        <v>157</v>
      </c>
      <c r="P140" s="292">
        <v>822</v>
      </c>
      <c r="Q140" s="291">
        <v>5</v>
      </c>
      <c r="R140" s="291">
        <v>3</v>
      </c>
      <c r="S140" s="290" t="s">
        <v>231</v>
      </c>
      <c r="T140" s="289">
        <v>200</v>
      </c>
      <c r="U140" s="288" t="s">
        <v>149</v>
      </c>
      <c r="V140" s="517"/>
      <c r="W140" s="518"/>
      <c r="X140" s="465">
        <v>331344</v>
      </c>
      <c r="Y140" s="465">
        <v>402465</v>
      </c>
      <c r="Z140" s="464">
        <v>177300</v>
      </c>
    </row>
    <row r="141" spans="15:26" ht="47.25">
      <c r="O141" s="293" t="s">
        <v>158</v>
      </c>
      <c r="P141" s="292">
        <v>822</v>
      </c>
      <c r="Q141" s="291">
        <v>5</v>
      </c>
      <c r="R141" s="291">
        <v>3</v>
      </c>
      <c r="S141" s="290" t="s">
        <v>231</v>
      </c>
      <c r="T141" s="289">
        <v>240</v>
      </c>
      <c r="U141" s="288" t="s">
        <v>149</v>
      </c>
      <c r="V141" s="517"/>
      <c r="W141" s="518"/>
      <c r="X141" s="465">
        <v>331344</v>
      </c>
      <c r="Y141" s="465">
        <v>402465</v>
      </c>
      <c r="Z141" s="464">
        <v>177300</v>
      </c>
    </row>
    <row r="142" spans="15:26" ht="15.75">
      <c r="O142" s="298" t="s">
        <v>232</v>
      </c>
      <c r="P142" s="297">
        <v>822</v>
      </c>
      <c r="Q142" s="296">
        <v>5</v>
      </c>
      <c r="R142" s="296">
        <v>3</v>
      </c>
      <c r="S142" s="295" t="s">
        <v>233</v>
      </c>
      <c r="T142" s="294" t="s">
        <v>14</v>
      </c>
      <c r="U142" s="288" t="s">
        <v>149</v>
      </c>
      <c r="V142" s="519"/>
      <c r="W142" s="520"/>
      <c r="X142" s="467">
        <v>11245</v>
      </c>
      <c r="Y142" s="467">
        <v>16640</v>
      </c>
      <c r="Z142" s="466">
        <v>0</v>
      </c>
    </row>
    <row r="143" spans="15:26" ht="47.25">
      <c r="O143" s="293" t="s">
        <v>157</v>
      </c>
      <c r="P143" s="292">
        <v>822</v>
      </c>
      <c r="Q143" s="291">
        <v>5</v>
      </c>
      <c r="R143" s="291">
        <v>3</v>
      </c>
      <c r="S143" s="290" t="s">
        <v>233</v>
      </c>
      <c r="T143" s="289">
        <v>200</v>
      </c>
      <c r="U143" s="288" t="s">
        <v>149</v>
      </c>
      <c r="V143" s="517"/>
      <c r="W143" s="518"/>
      <c r="X143" s="465">
        <v>11245</v>
      </c>
      <c r="Y143" s="465">
        <v>16640</v>
      </c>
      <c r="Z143" s="464">
        <v>0</v>
      </c>
    </row>
    <row r="144" spans="15:26" ht="47.25">
      <c r="O144" s="293" t="s">
        <v>158</v>
      </c>
      <c r="P144" s="292">
        <v>822</v>
      </c>
      <c r="Q144" s="291">
        <v>5</v>
      </c>
      <c r="R144" s="291">
        <v>3</v>
      </c>
      <c r="S144" s="290" t="s">
        <v>233</v>
      </c>
      <c r="T144" s="289">
        <v>240</v>
      </c>
      <c r="U144" s="288" t="s">
        <v>149</v>
      </c>
      <c r="V144" s="517"/>
      <c r="W144" s="518"/>
      <c r="X144" s="465">
        <v>11245</v>
      </c>
      <c r="Y144" s="465">
        <v>16640</v>
      </c>
      <c r="Z144" s="464">
        <v>0</v>
      </c>
    </row>
    <row r="145" spans="15:26" ht="31.5">
      <c r="O145" s="298" t="s">
        <v>234</v>
      </c>
      <c r="P145" s="297">
        <v>822</v>
      </c>
      <c r="Q145" s="296">
        <v>5</v>
      </c>
      <c r="R145" s="296">
        <v>3</v>
      </c>
      <c r="S145" s="295" t="s">
        <v>235</v>
      </c>
      <c r="T145" s="294" t="s">
        <v>14</v>
      </c>
      <c r="U145" s="288" t="s">
        <v>149</v>
      </c>
      <c r="V145" s="519"/>
      <c r="W145" s="520"/>
      <c r="X145" s="467">
        <v>5765.2</v>
      </c>
      <c r="Y145" s="467">
        <v>29979</v>
      </c>
      <c r="Z145" s="466">
        <v>0</v>
      </c>
    </row>
    <row r="146" spans="15:26" ht="47.25">
      <c r="O146" s="293" t="s">
        <v>157</v>
      </c>
      <c r="P146" s="292">
        <v>822</v>
      </c>
      <c r="Q146" s="291">
        <v>5</v>
      </c>
      <c r="R146" s="291">
        <v>3</v>
      </c>
      <c r="S146" s="290" t="s">
        <v>235</v>
      </c>
      <c r="T146" s="289">
        <v>200</v>
      </c>
      <c r="U146" s="288" t="s">
        <v>149</v>
      </c>
      <c r="V146" s="517"/>
      <c r="W146" s="518"/>
      <c r="X146" s="465">
        <v>5765.2</v>
      </c>
      <c r="Y146" s="465">
        <v>29979</v>
      </c>
      <c r="Z146" s="464">
        <v>0</v>
      </c>
    </row>
    <row r="147" spans="15:26" ht="47.25">
      <c r="O147" s="293" t="s">
        <v>158</v>
      </c>
      <c r="P147" s="292">
        <v>822</v>
      </c>
      <c r="Q147" s="291">
        <v>5</v>
      </c>
      <c r="R147" s="291">
        <v>3</v>
      </c>
      <c r="S147" s="290" t="s">
        <v>235</v>
      </c>
      <c r="T147" s="289">
        <v>240</v>
      </c>
      <c r="U147" s="288" t="s">
        <v>149</v>
      </c>
      <c r="V147" s="517"/>
      <c r="W147" s="518"/>
      <c r="X147" s="465">
        <v>5765.2</v>
      </c>
      <c r="Y147" s="465">
        <v>29979</v>
      </c>
      <c r="Z147" s="464">
        <v>0</v>
      </c>
    </row>
    <row r="148" spans="15:26" ht="15.75">
      <c r="O148" s="298" t="s">
        <v>236</v>
      </c>
      <c r="P148" s="297">
        <v>822</v>
      </c>
      <c r="Q148" s="296">
        <v>5</v>
      </c>
      <c r="R148" s="296">
        <v>3</v>
      </c>
      <c r="S148" s="295" t="s">
        <v>237</v>
      </c>
      <c r="T148" s="294" t="s">
        <v>14</v>
      </c>
      <c r="U148" s="288" t="s">
        <v>149</v>
      </c>
      <c r="V148" s="519"/>
      <c r="W148" s="520"/>
      <c r="X148" s="467">
        <v>40000</v>
      </c>
      <c r="Y148" s="467">
        <v>40000</v>
      </c>
      <c r="Z148" s="466">
        <v>0</v>
      </c>
    </row>
    <row r="149" spans="15:26" ht="47.25">
      <c r="O149" s="293" t="s">
        <v>157</v>
      </c>
      <c r="P149" s="292">
        <v>822</v>
      </c>
      <c r="Q149" s="291">
        <v>5</v>
      </c>
      <c r="R149" s="291">
        <v>3</v>
      </c>
      <c r="S149" s="290" t="s">
        <v>237</v>
      </c>
      <c r="T149" s="289">
        <v>200</v>
      </c>
      <c r="U149" s="288" t="s">
        <v>149</v>
      </c>
      <c r="V149" s="517"/>
      <c r="W149" s="518"/>
      <c r="X149" s="465">
        <v>40000</v>
      </c>
      <c r="Y149" s="465">
        <v>40000</v>
      </c>
      <c r="Z149" s="464">
        <v>0</v>
      </c>
    </row>
    <row r="150" spans="15:26" ht="47.25">
      <c r="O150" s="293" t="s">
        <v>158</v>
      </c>
      <c r="P150" s="292">
        <v>822</v>
      </c>
      <c r="Q150" s="291">
        <v>5</v>
      </c>
      <c r="R150" s="291">
        <v>3</v>
      </c>
      <c r="S150" s="290" t="s">
        <v>237</v>
      </c>
      <c r="T150" s="289">
        <v>240</v>
      </c>
      <c r="U150" s="288" t="s">
        <v>149</v>
      </c>
      <c r="V150" s="517"/>
      <c r="W150" s="518"/>
      <c r="X150" s="465">
        <v>40000</v>
      </c>
      <c r="Y150" s="465">
        <v>40000</v>
      </c>
      <c r="Z150" s="464">
        <v>0</v>
      </c>
    </row>
    <row r="151" spans="15:26" ht="31.5">
      <c r="O151" s="298" t="s">
        <v>238</v>
      </c>
      <c r="P151" s="297">
        <v>822</v>
      </c>
      <c r="Q151" s="296">
        <v>5</v>
      </c>
      <c r="R151" s="296">
        <v>3</v>
      </c>
      <c r="S151" s="295" t="s">
        <v>239</v>
      </c>
      <c r="T151" s="294" t="s">
        <v>14</v>
      </c>
      <c r="U151" s="288" t="s">
        <v>149</v>
      </c>
      <c r="V151" s="519"/>
      <c r="W151" s="520"/>
      <c r="X151" s="467">
        <v>169000.95999999999</v>
      </c>
      <c r="Y151" s="467">
        <v>370524</v>
      </c>
      <c r="Z151" s="466">
        <v>0</v>
      </c>
    </row>
    <row r="152" spans="15:26" ht="47.25">
      <c r="O152" s="293" t="s">
        <v>157</v>
      </c>
      <c r="P152" s="292">
        <v>822</v>
      </c>
      <c r="Q152" s="291">
        <v>5</v>
      </c>
      <c r="R152" s="291">
        <v>3</v>
      </c>
      <c r="S152" s="290" t="s">
        <v>239</v>
      </c>
      <c r="T152" s="289">
        <v>200</v>
      </c>
      <c r="U152" s="288" t="s">
        <v>149</v>
      </c>
      <c r="V152" s="517"/>
      <c r="W152" s="518"/>
      <c r="X152" s="465">
        <v>169000.95999999999</v>
      </c>
      <c r="Y152" s="465">
        <v>370524</v>
      </c>
      <c r="Z152" s="464">
        <v>0</v>
      </c>
    </row>
    <row r="153" spans="15:26" ht="47.25">
      <c r="O153" s="293" t="s">
        <v>158</v>
      </c>
      <c r="P153" s="292">
        <v>822</v>
      </c>
      <c r="Q153" s="291">
        <v>5</v>
      </c>
      <c r="R153" s="291">
        <v>3</v>
      </c>
      <c r="S153" s="290" t="s">
        <v>239</v>
      </c>
      <c r="T153" s="289">
        <v>240</v>
      </c>
      <c r="U153" s="288" t="s">
        <v>149</v>
      </c>
      <c r="V153" s="517"/>
      <c r="W153" s="518"/>
      <c r="X153" s="465">
        <v>169000.95999999999</v>
      </c>
      <c r="Y153" s="465">
        <v>370524</v>
      </c>
      <c r="Z153" s="464">
        <v>0</v>
      </c>
    </row>
    <row r="154" spans="15:26" ht="141.75">
      <c r="O154" s="298" t="s">
        <v>368</v>
      </c>
      <c r="P154" s="297">
        <v>822</v>
      </c>
      <c r="Q154" s="296">
        <v>5</v>
      </c>
      <c r="R154" s="296">
        <v>3</v>
      </c>
      <c r="S154" s="295" t="s">
        <v>240</v>
      </c>
      <c r="T154" s="294" t="s">
        <v>14</v>
      </c>
      <c r="U154" s="288" t="s">
        <v>149</v>
      </c>
      <c r="V154" s="519"/>
      <c r="W154" s="520"/>
      <c r="X154" s="467">
        <v>0</v>
      </c>
      <c r="Y154" s="467">
        <v>500000</v>
      </c>
      <c r="Z154" s="466">
        <v>500000</v>
      </c>
    </row>
    <row r="155" spans="15:26" ht="47.25">
      <c r="O155" s="293" t="s">
        <v>157</v>
      </c>
      <c r="P155" s="292">
        <v>822</v>
      </c>
      <c r="Q155" s="291">
        <v>5</v>
      </c>
      <c r="R155" s="291">
        <v>3</v>
      </c>
      <c r="S155" s="290" t="s">
        <v>240</v>
      </c>
      <c r="T155" s="289">
        <v>200</v>
      </c>
      <c r="U155" s="288" t="s">
        <v>149</v>
      </c>
      <c r="V155" s="517"/>
      <c r="W155" s="518"/>
      <c r="X155" s="465">
        <v>0</v>
      </c>
      <c r="Y155" s="465">
        <v>500000</v>
      </c>
      <c r="Z155" s="464">
        <v>500000</v>
      </c>
    </row>
    <row r="156" spans="15:26" ht="47.25">
      <c r="O156" s="293" t="s">
        <v>158</v>
      </c>
      <c r="P156" s="292">
        <v>822</v>
      </c>
      <c r="Q156" s="291">
        <v>5</v>
      </c>
      <c r="R156" s="291">
        <v>3</v>
      </c>
      <c r="S156" s="290" t="s">
        <v>240</v>
      </c>
      <c r="T156" s="289">
        <v>240</v>
      </c>
      <c r="U156" s="288" t="s">
        <v>149</v>
      </c>
      <c r="V156" s="517"/>
      <c r="W156" s="518"/>
      <c r="X156" s="465">
        <v>0</v>
      </c>
      <c r="Y156" s="465">
        <v>500000</v>
      </c>
      <c r="Z156" s="464">
        <v>500000</v>
      </c>
    </row>
    <row r="157" spans="15:26" ht="15.75">
      <c r="O157" s="298" t="s">
        <v>241</v>
      </c>
      <c r="P157" s="297">
        <v>822</v>
      </c>
      <c r="Q157" s="296">
        <v>8</v>
      </c>
      <c r="R157" s="296">
        <v>0</v>
      </c>
      <c r="S157" s="295" t="s">
        <v>14</v>
      </c>
      <c r="T157" s="294" t="s">
        <v>14</v>
      </c>
      <c r="U157" s="288">
        <v>0</v>
      </c>
      <c r="V157" s="519"/>
      <c r="W157" s="520"/>
      <c r="X157" s="467">
        <v>1273189</v>
      </c>
      <c r="Y157" s="467">
        <v>0</v>
      </c>
      <c r="Z157" s="466">
        <v>0</v>
      </c>
    </row>
    <row r="158" spans="15:26" ht="15.75">
      <c r="O158" s="298" t="s">
        <v>242</v>
      </c>
      <c r="P158" s="297">
        <v>822</v>
      </c>
      <c r="Q158" s="296">
        <v>8</v>
      </c>
      <c r="R158" s="296">
        <v>1</v>
      </c>
      <c r="S158" s="295" t="s">
        <v>14</v>
      </c>
      <c r="T158" s="294" t="s">
        <v>14</v>
      </c>
      <c r="U158" s="288">
        <v>0</v>
      </c>
      <c r="V158" s="519"/>
      <c r="W158" s="520"/>
      <c r="X158" s="467">
        <v>1273189</v>
      </c>
      <c r="Y158" s="467">
        <v>0</v>
      </c>
      <c r="Z158" s="466">
        <v>0</v>
      </c>
    </row>
    <row r="159" spans="15:26" ht="31.5">
      <c r="O159" s="298" t="s">
        <v>147</v>
      </c>
      <c r="P159" s="297">
        <v>822</v>
      </c>
      <c r="Q159" s="296">
        <v>8</v>
      </c>
      <c r="R159" s="296">
        <v>1</v>
      </c>
      <c r="S159" s="295" t="s">
        <v>148</v>
      </c>
      <c r="T159" s="294" t="s">
        <v>14</v>
      </c>
      <c r="U159" s="288" t="s">
        <v>149</v>
      </c>
      <c r="V159" s="519"/>
      <c r="W159" s="520"/>
      <c r="X159" s="467">
        <v>1273189</v>
      </c>
      <c r="Y159" s="467">
        <v>0</v>
      </c>
      <c r="Z159" s="466">
        <v>0</v>
      </c>
    </row>
    <row r="160" spans="15:26" ht="78.75">
      <c r="O160" s="298" t="s">
        <v>243</v>
      </c>
      <c r="P160" s="297">
        <v>822</v>
      </c>
      <c r="Q160" s="296">
        <v>8</v>
      </c>
      <c r="R160" s="296">
        <v>1</v>
      </c>
      <c r="S160" s="295" t="s">
        <v>244</v>
      </c>
      <c r="T160" s="294" t="s">
        <v>14</v>
      </c>
      <c r="U160" s="288" t="s">
        <v>149</v>
      </c>
      <c r="V160" s="519"/>
      <c r="W160" s="520"/>
      <c r="X160" s="467">
        <v>1273189</v>
      </c>
      <c r="Y160" s="467">
        <v>0</v>
      </c>
      <c r="Z160" s="466">
        <v>0</v>
      </c>
    </row>
    <row r="161" spans="15:26" ht="15.75">
      <c r="O161" s="293" t="s">
        <v>165</v>
      </c>
      <c r="P161" s="292">
        <v>822</v>
      </c>
      <c r="Q161" s="291">
        <v>8</v>
      </c>
      <c r="R161" s="291">
        <v>1</v>
      </c>
      <c r="S161" s="290" t="s">
        <v>244</v>
      </c>
      <c r="T161" s="289">
        <v>500</v>
      </c>
      <c r="U161" s="288" t="s">
        <v>149</v>
      </c>
      <c r="V161" s="517"/>
      <c r="W161" s="518"/>
      <c r="X161" s="465">
        <v>1273189</v>
      </c>
      <c r="Y161" s="465">
        <v>0</v>
      </c>
      <c r="Z161" s="464">
        <v>0</v>
      </c>
    </row>
    <row r="162" spans="15:26" ht="15.75">
      <c r="O162" s="293" t="s">
        <v>166</v>
      </c>
      <c r="P162" s="292">
        <v>822</v>
      </c>
      <c r="Q162" s="291">
        <v>8</v>
      </c>
      <c r="R162" s="291">
        <v>1</v>
      </c>
      <c r="S162" s="290" t="s">
        <v>244</v>
      </c>
      <c r="T162" s="289">
        <v>540</v>
      </c>
      <c r="U162" s="288" t="s">
        <v>149</v>
      </c>
      <c r="V162" s="517"/>
      <c r="W162" s="518"/>
      <c r="X162" s="465">
        <v>1273189</v>
      </c>
      <c r="Y162" s="465">
        <v>0</v>
      </c>
      <c r="Z162" s="464">
        <v>0</v>
      </c>
    </row>
    <row r="163" spans="15:26" ht="15.75">
      <c r="O163" s="298" t="s">
        <v>245</v>
      </c>
      <c r="P163" s="297">
        <v>822</v>
      </c>
      <c r="Q163" s="296">
        <v>10</v>
      </c>
      <c r="R163" s="296">
        <v>0</v>
      </c>
      <c r="S163" s="295" t="s">
        <v>14</v>
      </c>
      <c r="T163" s="294" t="s">
        <v>14</v>
      </c>
      <c r="U163" s="288">
        <v>0</v>
      </c>
      <c r="V163" s="519"/>
      <c r="W163" s="520"/>
      <c r="X163" s="467">
        <v>302669.39</v>
      </c>
      <c r="Y163" s="467">
        <v>192033</v>
      </c>
      <c r="Z163" s="466">
        <v>192000</v>
      </c>
    </row>
    <row r="164" spans="15:26" ht="15.75">
      <c r="O164" s="298" t="s">
        <v>246</v>
      </c>
      <c r="P164" s="297">
        <v>822</v>
      </c>
      <c r="Q164" s="296">
        <v>10</v>
      </c>
      <c r="R164" s="296">
        <v>1</v>
      </c>
      <c r="S164" s="295" t="s">
        <v>14</v>
      </c>
      <c r="T164" s="294" t="s">
        <v>14</v>
      </c>
      <c r="U164" s="288">
        <v>0</v>
      </c>
      <c r="V164" s="519"/>
      <c r="W164" s="520"/>
      <c r="X164" s="467">
        <v>302669.39</v>
      </c>
      <c r="Y164" s="467">
        <v>192033</v>
      </c>
      <c r="Z164" s="466">
        <v>192000</v>
      </c>
    </row>
    <row r="165" spans="15:26" ht="31.5">
      <c r="O165" s="298" t="s">
        <v>147</v>
      </c>
      <c r="P165" s="297">
        <v>822</v>
      </c>
      <c r="Q165" s="296">
        <v>10</v>
      </c>
      <c r="R165" s="296">
        <v>1</v>
      </c>
      <c r="S165" s="295" t="s">
        <v>148</v>
      </c>
      <c r="T165" s="294" t="s">
        <v>14</v>
      </c>
      <c r="U165" s="288" t="s">
        <v>149</v>
      </c>
      <c r="V165" s="519"/>
      <c r="W165" s="520"/>
      <c r="X165" s="467">
        <v>302669.39</v>
      </c>
      <c r="Y165" s="467">
        <v>192033</v>
      </c>
      <c r="Z165" s="466">
        <v>192000</v>
      </c>
    </row>
    <row r="166" spans="15:26" ht="31.5">
      <c r="O166" s="298" t="s">
        <v>247</v>
      </c>
      <c r="P166" s="297">
        <v>822</v>
      </c>
      <c r="Q166" s="296">
        <v>10</v>
      </c>
      <c r="R166" s="296">
        <v>1</v>
      </c>
      <c r="S166" s="295" t="s">
        <v>248</v>
      </c>
      <c r="T166" s="294" t="s">
        <v>14</v>
      </c>
      <c r="U166" s="288" t="s">
        <v>149</v>
      </c>
      <c r="V166" s="519"/>
      <c r="W166" s="520"/>
      <c r="X166" s="467">
        <v>302669.39</v>
      </c>
      <c r="Y166" s="467">
        <v>192033</v>
      </c>
      <c r="Z166" s="466">
        <v>192000</v>
      </c>
    </row>
    <row r="167" spans="15:26" ht="31.5">
      <c r="O167" s="293" t="s">
        <v>249</v>
      </c>
      <c r="P167" s="292">
        <v>822</v>
      </c>
      <c r="Q167" s="291">
        <v>10</v>
      </c>
      <c r="R167" s="291">
        <v>1</v>
      </c>
      <c r="S167" s="290" t="s">
        <v>248</v>
      </c>
      <c r="T167" s="289">
        <v>300</v>
      </c>
      <c r="U167" s="288" t="s">
        <v>149</v>
      </c>
      <c r="V167" s="517"/>
      <c r="W167" s="518"/>
      <c r="X167" s="465">
        <v>302669.39</v>
      </c>
      <c r="Y167" s="465">
        <v>192033</v>
      </c>
      <c r="Z167" s="464">
        <v>192000</v>
      </c>
    </row>
    <row r="168" spans="15:26" ht="31.5">
      <c r="O168" s="293" t="s">
        <v>250</v>
      </c>
      <c r="P168" s="292">
        <v>822</v>
      </c>
      <c r="Q168" s="291">
        <v>10</v>
      </c>
      <c r="R168" s="291">
        <v>1</v>
      </c>
      <c r="S168" s="290" t="s">
        <v>248</v>
      </c>
      <c r="T168" s="289">
        <v>310</v>
      </c>
      <c r="U168" s="288" t="s">
        <v>149</v>
      </c>
      <c r="V168" s="517"/>
      <c r="W168" s="518"/>
      <c r="X168" s="465">
        <v>302669.39</v>
      </c>
      <c r="Y168" s="465">
        <v>192033</v>
      </c>
      <c r="Z168" s="464">
        <v>192000</v>
      </c>
    </row>
    <row r="169" spans="15:26" ht="15.75">
      <c r="O169" s="298" t="s">
        <v>251</v>
      </c>
      <c r="P169" s="297">
        <v>822</v>
      </c>
      <c r="Q169" s="296">
        <v>11</v>
      </c>
      <c r="R169" s="296">
        <v>0</v>
      </c>
      <c r="S169" s="295" t="s">
        <v>14</v>
      </c>
      <c r="T169" s="294" t="s">
        <v>14</v>
      </c>
      <c r="U169" s="288">
        <v>0</v>
      </c>
      <c r="V169" s="519"/>
      <c r="W169" s="520"/>
      <c r="X169" s="467">
        <v>39959</v>
      </c>
      <c r="Y169" s="467">
        <v>0</v>
      </c>
      <c r="Z169" s="466">
        <v>0</v>
      </c>
    </row>
    <row r="170" spans="15:26" ht="15.75">
      <c r="O170" s="298" t="s">
        <v>252</v>
      </c>
      <c r="P170" s="297">
        <v>822</v>
      </c>
      <c r="Q170" s="296">
        <v>11</v>
      </c>
      <c r="R170" s="296">
        <v>2</v>
      </c>
      <c r="S170" s="295" t="s">
        <v>14</v>
      </c>
      <c r="T170" s="294" t="s">
        <v>14</v>
      </c>
      <c r="U170" s="288">
        <v>0</v>
      </c>
      <c r="V170" s="519"/>
      <c r="W170" s="520"/>
      <c r="X170" s="467">
        <v>39959</v>
      </c>
      <c r="Y170" s="467">
        <v>0</v>
      </c>
      <c r="Z170" s="466">
        <v>0</v>
      </c>
    </row>
    <row r="171" spans="15:26" ht="31.5">
      <c r="O171" s="298" t="s">
        <v>147</v>
      </c>
      <c r="P171" s="297">
        <v>822</v>
      </c>
      <c r="Q171" s="296">
        <v>11</v>
      </c>
      <c r="R171" s="296">
        <v>2</v>
      </c>
      <c r="S171" s="295" t="s">
        <v>148</v>
      </c>
      <c r="T171" s="294" t="s">
        <v>14</v>
      </c>
      <c r="U171" s="288" t="s">
        <v>149</v>
      </c>
      <c r="V171" s="519"/>
      <c r="W171" s="520"/>
      <c r="X171" s="467">
        <v>39959</v>
      </c>
      <c r="Y171" s="467">
        <v>0</v>
      </c>
      <c r="Z171" s="466">
        <v>0</v>
      </c>
    </row>
    <row r="172" spans="15:26" ht="141.75">
      <c r="O172" s="298" t="s">
        <v>253</v>
      </c>
      <c r="P172" s="297">
        <v>822</v>
      </c>
      <c r="Q172" s="296">
        <v>11</v>
      </c>
      <c r="R172" s="296">
        <v>2</v>
      </c>
      <c r="S172" s="295" t="s">
        <v>254</v>
      </c>
      <c r="T172" s="294" t="s">
        <v>14</v>
      </c>
      <c r="U172" s="288" t="s">
        <v>149</v>
      </c>
      <c r="V172" s="519"/>
      <c r="W172" s="520"/>
      <c r="X172" s="467">
        <v>39959</v>
      </c>
      <c r="Y172" s="467">
        <v>0</v>
      </c>
      <c r="Z172" s="466">
        <v>0</v>
      </c>
    </row>
    <row r="173" spans="15:26" ht="15.75">
      <c r="O173" s="293" t="s">
        <v>165</v>
      </c>
      <c r="P173" s="292">
        <v>822</v>
      </c>
      <c r="Q173" s="291">
        <v>11</v>
      </c>
      <c r="R173" s="291">
        <v>2</v>
      </c>
      <c r="S173" s="290" t="s">
        <v>254</v>
      </c>
      <c r="T173" s="289">
        <v>500</v>
      </c>
      <c r="U173" s="288" t="s">
        <v>149</v>
      </c>
      <c r="V173" s="517"/>
      <c r="W173" s="518"/>
      <c r="X173" s="465">
        <v>39959</v>
      </c>
      <c r="Y173" s="465">
        <v>0</v>
      </c>
      <c r="Z173" s="464">
        <v>0</v>
      </c>
    </row>
    <row r="174" spans="15:26" ht="15.75">
      <c r="O174" s="293" t="s">
        <v>166</v>
      </c>
      <c r="P174" s="292">
        <v>822</v>
      </c>
      <c r="Q174" s="291">
        <v>11</v>
      </c>
      <c r="R174" s="291">
        <v>2</v>
      </c>
      <c r="S174" s="290" t="s">
        <v>254</v>
      </c>
      <c r="T174" s="289">
        <v>540</v>
      </c>
      <c r="U174" s="288" t="s">
        <v>149</v>
      </c>
      <c r="V174" s="517"/>
      <c r="W174" s="518"/>
      <c r="X174" s="465">
        <v>39959</v>
      </c>
      <c r="Y174" s="465">
        <v>0</v>
      </c>
      <c r="Z174" s="464">
        <v>0</v>
      </c>
    </row>
    <row r="175" spans="15:26" ht="15.75">
      <c r="O175" s="298" t="s">
        <v>255</v>
      </c>
      <c r="P175" s="297">
        <v>822</v>
      </c>
      <c r="Q175" s="296">
        <v>99</v>
      </c>
      <c r="R175" s="296">
        <v>0</v>
      </c>
      <c r="S175" s="295" t="s">
        <v>14</v>
      </c>
      <c r="T175" s="294" t="s">
        <v>14</v>
      </c>
      <c r="U175" s="288">
        <v>0</v>
      </c>
      <c r="V175" s="519"/>
      <c r="W175" s="520"/>
      <c r="X175" s="467">
        <v>0</v>
      </c>
      <c r="Y175" s="467">
        <v>144650</v>
      </c>
      <c r="Z175" s="466">
        <v>220510</v>
      </c>
    </row>
    <row r="176" spans="15:26" ht="15.75">
      <c r="O176" s="298" t="s">
        <v>255</v>
      </c>
      <c r="P176" s="297">
        <v>822</v>
      </c>
      <c r="Q176" s="296">
        <v>99</v>
      </c>
      <c r="R176" s="296">
        <v>99</v>
      </c>
      <c r="S176" s="295" t="s">
        <v>14</v>
      </c>
      <c r="T176" s="294" t="s">
        <v>14</v>
      </c>
      <c r="U176" s="288">
        <v>0</v>
      </c>
      <c r="V176" s="519"/>
      <c r="W176" s="520"/>
      <c r="X176" s="467">
        <v>0</v>
      </c>
      <c r="Y176" s="467">
        <v>144650</v>
      </c>
      <c r="Z176" s="466">
        <v>220510</v>
      </c>
    </row>
    <row r="177" spans="15:26" ht="31.5">
      <c r="O177" s="298" t="s">
        <v>147</v>
      </c>
      <c r="P177" s="297">
        <v>822</v>
      </c>
      <c r="Q177" s="296">
        <v>99</v>
      </c>
      <c r="R177" s="296">
        <v>99</v>
      </c>
      <c r="S177" s="295" t="s">
        <v>148</v>
      </c>
      <c r="T177" s="294" t="s">
        <v>14</v>
      </c>
      <c r="U177" s="288" t="s">
        <v>149</v>
      </c>
      <c r="V177" s="519"/>
      <c r="W177" s="520"/>
      <c r="X177" s="467">
        <v>0</v>
      </c>
      <c r="Y177" s="467">
        <v>144650</v>
      </c>
      <c r="Z177" s="466">
        <v>220510</v>
      </c>
    </row>
    <row r="178" spans="15:26" ht="15.75">
      <c r="O178" s="298" t="s">
        <v>255</v>
      </c>
      <c r="P178" s="297">
        <v>822</v>
      </c>
      <c r="Q178" s="296">
        <v>99</v>
      </c>
      <c r="R178" s="296">
        <v>99</v>
      </c>
      <c r="S178" s="295" t="s">
        <v>256</v>
      </c>
      <c r="T178" s="294" t="s">
        <v>14</v>
      </c>
      <c r="U178" s="288" t="s">
        <v>149</v>
      </c>
      <c r="V178" s="519"/>
      <c r="W178" s="520"/>
      <c r="X178" s="467">
        <v>0</v>
      </c>
      <c r="Y178" s="467">
        <v>144650</v>
      </c>
      <c r="Z178" s="466">
        <v>220510</v>
      </c>
    </row>
    <row r="179" spans="15:26" ht="15.75">
      <c r="O179" s="293" t="s">
        <v>255</v>
      </c>
      <c r="P179" s="292">
        <v>822</v>
      </c>
      <c r="Q179" s="291">
        <v>99</v>
      </c>
      <c r="R179" s="291">
        <v>99</v>
      </c>
      <c r="S179" s="290" t="s">
        <v>256</v>
      </c>
      <c r="T179" s="289">
        <v>900</v>
      </c>
      <c r="U179" s="288" t="s">
        <v>149</v>
      </c>
      <c r="V179" s="517"/>
      <c r="W179" s="518"/>
      <c r="X179" s="465">
        <v>0</v>
      </c>
      <c r="Y179" s="465">
        <v>144650</v>
      </c>
      <c r="Z179" s="464">
        <v>220510</v>
      </c>
    </row>
    <row r="180" spans="15:26" ht="15.75">
      <c r="O180" s="293" t="s">
        <v>255</v>
      </c>
      <c r="P180" s="292">
        <v>822</v>
      </c>
      <c r="Q180" s="291">
        <v>99</v>
      </c>
      <c r="R180" s="291">
        <v>99</v>
      </c>
      <c r="S180" s="290" t="s">
        <v>256</v>
      </c>
      <c r="T180" s="289">
        <v>990</v>
      </c>
      <c r="U180" s="288" t="s">
        <v>149</v>
      </c>
      <c r="V180" s="517"/>
      <c r="W180" s="518"/>
      <c r="X180" s="465">
        <v>0</v>
      </c>
      <c r="Y180" s="465">
        <v>144650</v>
      </c>
      <c r="Z180" s="464">
        <v>220510</v>
      </c>
    </row>
    <row r="181" spans="15:26" ht="15.75">
      <c r="O181" s="287" t="s">
        <v>66</v>
      </c>
      <c r="P181" s="286"/>
      <c r="Q181" s="286"/>
      <c r="R181" s="286"/>
      <c r="S181" s="286"/>
      <c r="T181" s="286"/>
      <c r="U181" s="286"/>
      <c r="V181" s="285"/>
      <c r="W181" s="284"/>
      <c r="X181" s="468">
        <v>10007277.68</v>
      </c>
      <c r="Y181" s="468">
        <v>8033817</v>
      </c>
      <c r="Z181" s="469">
        <v>5032115</v>
      </c>
    </row>
  </sheetData>
  <mergeCells count="173">
    <mergeCell ref="B13:L13"/>
    <mergeCell ref="B14:L14"/>
    <mergeCell ref="W9:W10"/>
    <mergeCell ref="X9:X10"/>
    <mergeCell ref="Y9:Y10"/>
    <mergeCell ref="Z9:Z10"/>
    <mergeCell ref="B12:L12"/>
    <mergeCell ref="AB12:AD12"/>
    <mergeCell ref="AB14:AD14"/>
    <mergeCell ref="AB13:AD13"/>
    <mergeCell ref="V12:W12"/>
    <mergeCell ref="V13:W13"/>
    <mergeCell ref="V14:W14"/>
    <mergeCell ref="X1:AA4"/>
    <mergeCell ref="O6:Z6"/>
    <mergeCell ref="O9:O10"/>
    <mergeCell ref="P9:P10"/>
    <mergeCell ref="Q9:Q10"/>
    <mergeCell ref="R9:R10"/>
    <mergeCell ref="S9:S10"/>
    <mergeCell ref="T9:T10"/>
    <mergeCell ref="V9:V10"/>
    <mergeCell ref="V129:W129"/>
    <mergeCell ref="V116:W116"/>
    <mergeCell ref="V122:W122"/>
    <mergeCell ref="V120:W120"/>
    <mergeCell ref="V50:W50"/>
    <mergeCell ref="V52:W52"/>
    <mergeCell ref="V69:W69"/>
    <mergeCell ref="V62:W62"/>
    <mergeCell ref="V64:W64"/>
    <mergeCell ref="V67:W67"/>
    <mergeCell ref="V58:W58"/>
    <mergeCell ref="V79:W79"/>
    <mergeCell ref="V71:W71"/>
    <mergeCell ref="V74:W74"/>
    <mergeCell ref="V86:W86"/>
    <mergeCell ref="V90:W90"/>
    <mergeCell ref="V96:W96"/>
    <mergeCell ref="V15:W15"/>
    <mergeCell ref="V23:W23"/>
    <mergeCell ref="V47:W47"/>
    <mergeCell ref="V37:W37"/>
    <mergeCell ref="V81:W81"/>
    <mergeCell ref="V84:W84"/>
    <mergeCell ref="V94:W94"/>
    <mergeCell ref="V125:W125"/>
    <mergeCell ref="V18:W18"/>
    <mergeCell ref="V26:W26"/>
    <mergeCell ref="V73:W73"/>
    <mergeCell ref="V77:W77"/>
    <mergeCell ref="V85:W85"/>
    <mergeCell ref="V78:W78"/>
    <mergeCell ref="V89:W89"/>
    <mergeCell ref="V95:W95"/>
    <mergeCell ref="V99:W99"/>
    <mergeCell ref="V97:W97"/>
    <mergeCell ref="V16:W16"/>
    <mergeCell ref="V24:W24"/>
    <mergeCell ref="V31:W31"/>
    <mergeCell ref="V34:W34"/>
    <mergeCell ref="V48:W48"/>
    <mergeCell ref="V53:W53"/>
    <mergeCell ref="V134:W134"/>
    <mergeCell ref="V138:W138"/>
    <mergeCell ref="V135:W135"/>
    <mergeCell ref="V159:W159"/>
    <mergeCell ref="V165:W165"/>
    <mergeCell ref="V171:W171"/>
    <mergeCell ref="V160:W160"/>
    <mergeCell ref="V166:W166"/>
    <mergeCell ref="V117:W117"/>
    <mergeCell ref="V123:W123"/>
    <mergeCell ref="V157:W157"/>
    <mergeCell ref="V163:W163"/>
    <mergeCell ref="V169:W169"/>
    <mergeCell ref="V158:W158"/>
    <mergeCell ref="V164:W164"/>
    <mergeCell ref="V131:W131"/>
    <mergeCell ref="V130:W130"/>
    <mergeCell ref="V132:W132"/>
    <mergeCell ref="V139:W139"/>
    <mergeCell ref="V142:W142"/>
    <mergeCell ref="V136:W136"/>
    <mergeCell ref="V140:W140"/>
    <mergeCell ref="V137:W137"/>
    <mergeCell ref="V141:W141"/>
    <mergeCell ref="V172:W172"/>
    <mergeCell ref="V143:W143"/>
    <mergeCell ref="V155:W155"/>
    <mergeCell ref="V161:W161"/>
    <mergeCell ref="V167:W167"/>
    <mergeCell ref="V156:W156"/>
    <mergeCell ref="V162:W162"/>
    <mergeCell ref="V168:W168"/>
    <mergeCell ref="V177:W177"/>
    <mergeCell ref="V170:W170"/>
    <mergeCell ref="V176:W176"/>
    <mergeCell ref="V175:W175"/>
    <mergeCell ref="V145:W145"/>
    <mergeCell ref="V144:W144"/>
    <mergeCell ref="V148:W148"/>
    <mergeCell ref="V151:W151"/>
    <mergeCell ref="V154:W154"/>
    <mergeCell ref="V153:W153"/>
    <mergeCell ref="V146:W146"/>
    <mergeCell ref="V149:W149"/>
    <mergeCell ref="V152:W152"/>
    <mergeCell ref="V147:W147"/>
    <mergeCell ref="V150:W150"/>
    <mergeCell ref="V93:W93"/>
    <mergeCell ref="V100:W100"/>
    <mergeCell ref="V106:W106"/>
    <mergeCell ref="V112:W112"/>
    <mergeCell ref="V101:W101"/>
    <mergeCell ref="V107:W107"/>
    <mergeCell ref="V115:W115"/>
    <mergeCell ref="V121:W121"/>
    <mergeCell ref="V98:W98"/>
    <mergeCell ref="V56:W56"/>
    <mergeCell ref="V91:W91"/>
    <mergeCell ref="V70:W70"/>
    <mergeCell ref="V75:W75"/>
    <mergeCell ref="V28:W28"/>
    <mergeCell ref="V36:W36"/>
    <mergeCell ref="V39:W39"/>
    <mergeCell ref="V42:W42"/>
    <mergeCell ref="V92:W92"/>
    <mergeCell ref="V46:W46"/>
    <mergeCell ref="V51:W51"/>
    <mergeCell ref="V72:W72"/>
    <mergeCell ref="V60:W60"/>
    <mergeCell ref="V68:W68"/>
    <mergeCell ref="V66:W66"/>
    <mergeCell ref="V17:W17"/>
    <mergeCell ref="V25:W25"/>
    <mergeCell ref="V27:W27"/>
    <mergeCell ref="V29:W29"/>
    <mergeCell ref="V32:W32"/>
    <mergeCell ref="V35:W35"/>
    <mergeCell ref="V30:W30"/>
    <mergeCell ref="V33:W33"/>
    <mergeCell ref="V55:W55"/>
    <mergeCell ref="V38:W38"/>
    <mergeCell ref="V41:W41"/>
    <mergeCell ref="V49:W49"/>
    <mergeCell ref="V40:W40"/>
    <mergeCell ref="V54:W54"/>
    <mergeCell ref="V22:W22"/>
    <mergeCell ref="V57:W57"/>
    <mergeCell ref="V63:W63"/>
    <mergeCell ref="V65:W65"/>
    <mergeCell ref="V61:W61"/>
    <mergeCell ref="V59:W59"/>
    <mergeCell ref="V174:W174"/>
    <mergeCell ref="V180:W180"/>
    <mergeCell ref="V173:W173"/>
    <mergeCell ref="V179:W179"/>
    <mergeCell ref="V80:W80"/>
    <mergeCell ref="V83:W83"/>
    <mergeCell ref="V88:W88"/>
    <mergeCell ref="V82:W82"/>
    <mergeCell ref="V87:W87"/>
    <mergeCell ref="V102:W102"/>
    <mergeCell ref="V108:W108"/>
    <mergeCell ref="V114:W114"/>
    <mergeCell ref="V133:W133"/>
    <mergeCell ref="V113:W113"/>
    <mergeCell ref="V118:W118"/>
    <mergeCell ref="V124:W124"/>
    <mergeCell ref="V119:W119"/>
    <mergeCell ref="V178:W178"/>
    <mergeCell ref="V76:W76"/>
  </mergeCells>
  <pageMargins left="0.98425196850393704" right="0.39370078740157483" top="0.78740157480314965" bottom="0.78740157480314965" header="0.51181102362204722" footer="0.51181102362204722"/>
  <pageSetup paperSize="9" scale="61" fitToHeight="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20"/>
  <sheetViews>
    <sheetView view="pageBreakPreview" zoomScale="115" zoomScaleSheetLayoutView="115" workbookViewId="0">
      <selection activeCell="D6" sqref="D6"/>
    </sheetView>
  </sheetViews>
  <sheetFormatPr defaultColWidth="10.7109375" defaultRowHeight="12.75"/>
  <cols>
    <col min="1" max="1" width="28.5703125" style="84" customWidth="1"/>
    <col min="2" max="2" width="53.42578125" style="84" customWidth="1"/>
    <col min="3" max="4" width="13.85546875" style="84" bestFit="1" customWidth="1"/>
    <col min="5" max="5" width="15.140625" style="84" customWidth="1"/>
    <col min="6" max="256" width="10.7109375" style="84"/>
    <col min="257" max="257" width="19.85546875" style="84" customWidth="1"/>
    <col min="258" max="258" width="53.42578125" style="84" customWidth="1"/>
    <col min="259" max="259" width="12.28515625" style="84" customWidth="1"/>
    <col min="260" max="260" width="11.7109375" style="84" customWidth="1"/>
    <col min="261" max="261" width="15.140625" style="84" customWidth="1"/>
    <col min="262" max="512" width="10.7109375" style="84"/>
    <col min="513" max="513" width="19.85546875" style="84" customWidth="1"/>
    <col min="514" max="514" width="53.42578125" style="84" customWidth="1"/>
    <col min="515" max="515" width="12.28515625" style="84" customWidth="1"/>
    <col min="516" max="516" width="11.7109375" style="84" customWidth="1"/>
    <col min="517" max="517" width="15.140625" style="84" customWidth="1"/>
    <col min="518" max="768" width="10.7109375" style="84"/>
    <col min="769" max="769" width="19.85546875" style="84" customWidth="1"/>
    <col min="770" max="770" width="53.42578125" style="84" customWidth="1"/>
    <col min="771" max="771" width="12.28515625" style="84" customWidth="1"/>
    <col min="772" max="772" width="11.7109375" style="84" customWidth="1"/>
    <col min="773" max="773" width="15.140625" style="84" customWidth="1"/>
    <col min="774" max="1024" width="10.7109375" style="84"/>
    <col min="1025" max="1025" width="19.85546875" style="84" customWidth="1"/>
    <col min="1026" max="1026" width="53.42578125" style="84" customWidth="1"/>
    <col min="1027" max="1027" width="12.28515625" style="84" customWidth="1"/>
    <col min="1028" max="1028" width="11.7109375" style="84" customWidth="1"/>
    <col min="1029" max="1029" width="15.140625" style="84" customWidth="1"/>
    <col min="1030" max="1280" width="10.7109375" style="84"/>
    <col min="1281" max="1281" width="19.85546875" style="84" customWidth="1"/>
    <col min="1282" max="1282" width="53.42578125" style="84" customWidth="1"/>
    <col min="1283" max="1283" width="12.28515625" style="84" customWidth="1"/>
    <col min="1284" max="1284" width="11.7109375" style="84" customWidth="1"/>
    <col min="1285" max="1285" width="15.140625" style="84" customWidth="1"/>
    <col min="1286" max="1536" width="10.7109375" style="84"/>
    <col min="1537" max="1537" width="19.85546875" style="84" customWidth="1"/>
    <col min="1538" max="1538" width="53.42578125" style="84" customWidth="1"/>
    <col min="1539" max="1539" width="12.28515625" style="84" customWidth="1"/>
    <col min="1540" max="1540" width="11.7109375" style="84" customWidth="1"/>
    <col min="1541" max="1541" width="15.140625" style="84" customWidth="1"/>
    <col min="1542" max="1792" width="10.7109375" style="84"/>
    <col min="1793" max="1793" width="19.85546875" style="84" customWidth="1"/>
    <col min="1794" max="1794" width="53.42578125" style="84" customWidth="1"/>
    <col min="1795" max="1795" width="12.28515625" style="84" customWidth="1"/>
    <col min="1796" max="1796" width="11.7109375" style="84" customWidth="1"/>
    <col min="1797" max="1797" width="15.140625" style="84" customWidth="1"/>
    <col min="1798" max="2048" width="10.7109375" style="84"/>
    <col min="2049" max="2049" width="19.85546875" style="84" customWidth="1"/>
    <col min="2050" max="2050" width="53.42578125" style="84" customWidth="1"/>
    <col min="2051" max="2051" width="12.28515625" style="84" customWidth="1"/>
    <col min="2052" max="2052" width="11.7109375" style="84" customWidth="1"/>
    <col min="2053" max="2053" width="15.140625" style="84" customWidth="1"/>
    <col min="2054" max="2304" width="10.7109375" style="84"/>
    <col min="2305" max="2305" width="19.85546875" style="84" customWidth="1"/>
    <col min="2306" max="2306" width="53.42578125" style="84" customWidth="1"/>
    <col min="2307" max="2307" width="12.28515625" style="84" customWidth="1"/>
    <col min="2308" max="2308" width="11.7109375" style="84" customWidth="1"/>
    <col min="2309" max="2309" width="15.140625" style="84" customWidth="1"/>
    <col min="2310" max="2560" width="10.7109375" style="84"/>
    <col min="2561" max="2561" width="19.85546875" style="84" customWidth="1"/>
    <col min="2562" max="2562" width="53.42578125" style="84" customWidth="1"/>
    <col min="2563" max="2563" width="12.28515625" style="84" customWidth="1"/>
    <col min="2564" max="2564" width="11.7109375" style="84" customWidth="1"/>
    <col min="2565" max="2565" width="15.140625" style="84" customWidth="1"/>
    <col min="2566" max="2816" width="10.7109375" style="84"/>
    <col min="2817" max="2817" width="19.85546875" style="84" customWidth="1"/>
    <col min="2818" max="2818" width="53.42578125" style="84" customWidth="1"/>
    <col min="2819" max="2819" width="12.28515625" style="84" customWidth="1"/>
    <col min="2820" max="2820" width="11.7109375" style="84" customWidth="1"/>
    <col min="2821" max="2821" width="15.140625" style="84" customWidth="1"/>
    <col min="2822" max="3072" width="10.7109375" style="84"/>
    <col min="3073" max="3073" width="19.85546875" style="84" customWidth="1"/>
    <col min="3074" max="3074" width="53.42578125" style="84" customWidth="1"/>
    <col min="3075" max="3075" width="12.28515625" style="84" customWidth="1"/>
    <col min="3076" max="3076" width="11.7109375" style="84" customWidth="1"/>
    <col min="3077" max="3077" width="15.140625" style="84" customWidth="1"/>
    <col min="3078" max="3328" width="10.7109375" style="84"/>
    <col min="3329" max="3329" width="19.85546875" style="84" customWidth="1"/>
    <col min="3330" max="3330" width="53.42578125" style="84" customWidth="1"/>
    <col min="3331" max="3331" width="12.28515625" style="84" customWidth="1"/>
    <col min="3332" max="3332" width="11.7109375" style="84" customWidth="1"/>
    <col min="3333" max="3333" width="15.140625" style="84" customWidth="1"/>
    <col min="3334" max="3584" width="10.7109375" style="84"/>
    <col min="3585" max="3585" width="19.85546875" style="84" customWidth="1"/>
    <col min="3586" max="3586" width="53.42578125" style="84" customWidth="1"/>
    <col min="3587" max="3587" width="12.28515625" style="84" customWidth="1"/>
    <col min="3588" max="3588" width="11.7109375" style="84" customWidth="1"/>
    <col min="3589" max="3589" width="15.140625" style="84" customWidth="1"/>
    <col min="3590" max="3840" width="10.7109375" style="84"/>
    <col min="3841" max="3841" width="19.85546875" style="84" customWidth="1"/>
    <col min="3842" max="3842" width="53.42578125" style="84" customWidth="1"/>
    <col min="3843" max="3843" width="12.28515625" style="84" customWidth="1"/>
    <col min="3844" max="3844" width="11.7109375" style="84" customWidth="1"/>
    <col min="3845" max="3845" width="15.140625" style="84" customWidth="1"/>
    <col min="3846" max="4096" width="10.7109375" style="84"/>
    <col min="4097" max="4097" width="19.85546875" style="84" customWidth="1"/>
    <col min="4098" max="4098" width="53.42578125" style="84" customWidth="1"/>
    <col min="4099" max="4099" width="12.28515625" style="84" customWidth="1"/>
    <col min="4100" max="4100" width="11.7109375" style="84" customWidth="1"/>
    <col min="4101" max="4101" width="15.140625" style="84" customWidth="1"/>
    <col min="4102" max="4352" width="10.7109375" style="84"/>
    <col min="4353" max="4353" width="19.85546875" style="84" customWidth="1"/>
    <col min="4354" max="4354" width="53.42578125" style="84" customWidth="1"/>
    <col min="4355" max="4355" width="12.28515625" style="84" customWidth="1"/>
    <col min="4356" max="4356" width="11.7109375" style="84" customWidth="1"/>
    <col min="4357" max="4357" width="15.140625" style="84" customWidth="1"/>
    <col min="4358" max="4608" width="10.7109375" style="84"/>
    <col min="4609" max="4609" width="19.85546875" style="84" customWidth="1"/>
    <col min="4610" max="4610" width="53.42578125" style="84" customWidth="1"/>
    <col min="4611" max="4611" width="12.28515625" style="84" customWidth="1"/>
    <col min="4612" max="4612" width="11.7109375" style="84" customWidth="1"/>
    <col min="4613" max="4613" width="15.140625" style="84" customWidth="1"/>
    <col min="4614" max="4864" width="10.7109375" style="84"/>
    <col min="4865" max="4865" width="19.85546875" style="84" customWidth="1"/>
    <col min="4866" max="4866" width="53.42578125" style="84" customWidth="1"/>
    <col min="4867" max="4867" width="12.28515625" style="84" customWidth="1"/>
    <col min="4868" max="4868" width="11.7109375" style="84" customWidth="1"/>
    <col min="4869" max="4869" width="15.140625" style="84" customWidth="1"/>
    <col min="4870" max="5120" width="10.7109375" style="84"/>
    <col min="5121" max="5121" width="19.85546875" style="84" customWidth="1"/>
    <col min="5122" max="5122" width="53.42578125" style="84" customWidth="1"/>
    <col min="5123" max="5123" width="12.28515625" style="84" customWidth="1"/>
    <col min="5124" max="5124" width="11.7109375" style="84" customWidth="1"/>
    <col min="5125" max="5125" width="15.140625" style="84" customWidth="1"/>
    <col min="5126" max="5376" width="10.7109375" style="84"/>
    <col min="5377" max="5377" width="19.85546875" style="84" customWidth="1"/>
    <col min="5378" max="5378" width="53.42578125" style="84" customWidth="1"/>
    <col min="5379" max="5379" width="12.28515625" style="84" customWidth="1"/>
    <col min="5380" max="5380" width="11.7109375" style="84" customWidth="1"/>
    <col min="5381" max="5381" width="15.140625" style="84" customWidth="1"/>
    <col min="5382" max="5632" width="10.7109375" style="84"/>
    <col min="5633" max="5633" width="19.85546875" style="84" customWidth="1"/>
    <col min="5634" max="5634" width="53.42578125" style="84" customWidth="1"/>
    <col min="5635" max="5635" width="12.28515625" style="84" customWidth="1"/>
    <col min="5636" max="5636" width="11.7109375" style="84" customWidth="1"/>
    <col min="5637" max="5637" width="15.140625" style="84" customWidth="1"/>
    <col min="5638" max="5888" width="10.7109375" style="84"/>
    <col min="5889" max="5889" width="19.85546875" style="84" customWidth="1"/>
    <col min="5890" max="5890" width="53.42578125" style="84" customWidth="1"/>
    <col min="5891" max="5891" width="12.28515625" style="84" customWidth="1"/>
    <col min="5892" max="5892" width="11.7109375" style="84" customWidth="1"/>
    <col min="5893" max="5893" width="15.140625" style="84" customWidth="1"/>
    <col min="5894" max="6144" width="10.7109375" style="84"/>
    <col min="6145" max="6145" width="19.85546875" style="84" customWidth="1"/>
    <col min="6146" max="6146" width="53.42578125" style="84" customWidth="1"/>
    <col min="6147" max="6147" width="12.28515625" style="84" customWidth="1"/>
    <col min="6148" max="6148" width="11.7109375" style="84" customWidth="1"/>
    <col min="6149" max="6149" width="15.140625" style="84" customWidth="1"/>
    <col min="6150" max="6400" width="10.7109375" style="84"/>
    <col min="6401" max="6401" width="19.85546875" style="84" customWidth="1"/>
    <col min="6402" max="6402" width="53.42578125" style="84" customWidth="1"/>
    <col min="6403" max="6403" width="12.28515625" style="84" customWidth="1"/>
    <col min="6404" max="6404" width="11.7109375" style="84" customWidth="1"/>
    <col min="6405" max="6405" width="15.140625" style="84" customWidth="1"/>
    <col min="6406" max="6656" width="10.7109375" style="84"/>
    <col min="6657" max="6657" width="19.85546875" style="84" customWidth="1"/>
    <col min="6658" max="6658" width="53.42578125" style="84" customWidth="1"/>
    <col min="6659" max="6659" width="12.28515625" style="84" customWidth="1"/>
    <col min="6660" max="6660" width="11.7109375" style="84" customWidth="1"/>
    <col min="6661" max="6661" width="15.140625" style="84" customWidth="1"/>
    <col min="6662" max="6912" width="10.7109375" style="84"/>
    <col min="6913" max="6913" width="19.85546875" style="84" customWidth="1"/>
    <col min="6914" max="6914" width="53.42578125" style="84" customWidth="1"/>
    <col min="6915" max="6915" width="12.28515625" style="84" customWidth="1"/>
    <col min="6916" max="6916" width="11.7109375" style="84" customWidth="1"/>
    <col min="6917" max="6917" width="15.140625" style="84" customWidth="1"/>
    <col min="6918" max="7168" width="10.7109375" style="84"/>
    <col min="7169" max="7169" width="19.85546875" style="84" customWidth="1"/>
    <col min="7170" max="7170" width="53.42578125" style="84" customWidth="1"/>
    <col min="7171" max="7171" width="12.28515625" style="84" customWidth="1"/>
    <col min="7172" max="7172" width="11.7109375" style="84" customWidth="1"/>
    <col min="7173" max="7173" width="15.140625" style="84" customWidth="1"/>
    <col min="7174" max="7424" width="10.7109375" style="84"/>
    <col min="7425" max="7425" width="19.85546875" style="84" customWidth="1"/>
    <col min="7426" max="7426" width="53.42578125" style="84" customWidth="1"/>
    <col min="7427" max="7427" width="12.28515625" style="84" customWidth="1"/>
    <col min="7428" max="7428" width="11.7109375" style="84" customWidth="1"/>
    <col min="7429" max="7429" width="15.140625" style="84" customWidth="1"/>
    <col min="7430" max="7680" width="10.7109375" style="84"/>
    <col min="7681" max="7681" width="19.85546875" style="84" customWidth="1"/>
    <col min="7682" max="7682" width="53.42578125" style="84" customWidth="1"/>
    <col min="7683" max="7683" width="12.28515625" style="84" customWidth="1"/>
    <col min="7684" max="7684" width="11.7109375" style="84" customWidth="1"/>
    <col min="7685" max="7685" width="15.140625" style="84" customWidth="1"/>
    <col min="7686" max="7936" width="10.7109375" style="84"/>
    <col min="7937" max="7937" width="19.85546875" style="84" customWidth="1"/>
    <col min="7938" max="7938" width="53.42578125" style="84" customWidth="1"/>
    <col min="7939" max="7939" width="12.28515625" style="84" customWidth="1"/>
    <col min="7940" max="7940" width="11.7109375" style="84" customWidth="1"/>
    <col min="7941" max="7941" width="15.140625" style="84" customWidth="1"/>
    <col min="7942" max="8192" width="10.7109375" style="84"/>
    <col min="8193" max="8193" width="19.85546875" style="84" customWidth="1"/>
    <col min="8194" max="8194" width="53.42578125" style="84" customWidth="1"/>
    <col min="8195" max="8195" width="12.28515625" style="84" customWidth="1"/>
    <col min="8196" max="8196" width="11.7109375" style="84" customWidth="1"/>
    <col min="8197" max="8197" width="15.140625" style="84" customWidth="1"/>
    <col min="8198" max="8448" width="10.7109375" style="84"/>
    <col min="8449" max="8449" width="19.85546875" style="84" customWidth="1"/>
    <col min="8450" max="8450" width="53.42578125" style="84" customWidth="1"/>
    <col min="8451" max="8451" width="12.28515625" style="84" customWidth="1"/>
    <col min="8452" max="8452" width="11.7109375" style="84" customWidth="1"/>
    <col min="8453" max="8453" width="15.140625" style="84" customWidth="1"/>
    <col min="8454" max="8704" width="10.7109375" style="84"/>
    <col min="8705" max="8705" width="19.85546875" style="84" customWidth="1"/>
    <col min="8706" max="8706" width="53.42578125" style="84" customWidth="1"/>
    <col min="8707" max="8707" width="12.28515625" style="84" customWidth="1"/>
    <col min="8708" max="8708" width="11.7109375" style="84" customWidth="1"/>
    <col min="8709" max="8709" width="15.140625" style="84" customWidth="1"/>
    <col min="8710" max="8960" width="10.7109375" style="84"/>
    <col min="8961" max="8961" width="19.85546875" style="84" customWidth="1"/>
    <col min="8962" max="8962" width="53.42578125" style="84" customWidth="1"/>
    <col min="8963" max="8963" width="12.28515625" style="84" customWidth="1"/>
    <col min="8964" max="8964" width="11.7109375" style="84" customWidth="1"/>
    <col min="8965" max="8965" width="15.140625" style="84" customWidth="1"/>
    <col min="8966" max="9216" width="10.7109375" style="84"/>
    <col min="9217" max="9217" width="19.85546875" style="84" customWidth="1"/>
    <col min="9218" max="9218" width="53.42578125" style="84" customWidth="1"/>
    <col min="9219" max="9219" width="12.28515625" style="84" customWidth="1"/>
    <col min="9220" max="9220" width="11.7109375" style="84" customWidth="1"/>
    <col min="9221" max="9221" width="15.140625" style="84" customWidth="1"/>
    <col min="9222" max="9472" width="10.7109375" style="84"/>
    <col min="9473" max="9473" width="19.85546875" style="84" customWidth="1"/>
    <col min="9474" max="9474" width="53.42578125" style="84" customWidth="1"/>
    <col min="9475" max="9475" width="12.28515625" style="84" customWidth="1"/>
    <col min="9476" max="9476" width="11.7109375" style="84" customWidth="1"/>
    <col min="9477" max="9477" width="15.140625" style="84" customWidth="1"/>
    <col min="9478" max="9728" width="10.7109375" style="84"/>
    <col min="9729" max="9729" width="19.85546875" style="84" customWidth="1"/>
    <col min="9730" max="9730" width="53.42578125" style="84" customWidth="1"/>
    <col min="9731" max="9731" width="12.28515625" style="84" customWidth="1"/>
    <col min="9732" max="9732" width="11.7109375" style="84" customWidth="1"/>
    <col min="9733" max="9733" width="15.140625" style="84" customWidth="1"/>
    <col min="9734" max="9984" width="10.7109375" style="84"/>
    <col min="9985" max="9985" width="19.85546875" style="84" customWidth="1"/>
    <col min="9986" max="9986" width="53.42578125" style="84" customWidth="1"/>
    <col min="9987" max="9987" width="12.28515625" style="84" customWidth="1"/>
    <col min="9988" max="9988" width="11.7109375" style="84" customWidth="1"/>
    <col min="9989" max="9989" width="15.140625" style="84" customWidth="1"/>
    <col min="9990" max="10240" width="10.7109375" style="84"/>
    <col min="10241" max="10241" width="19.85546875" style="84" customWidth="1"/>
    <col min="10242" max="10242" width="53.42578125" style="84" customWidth="1"/>
    <col min="10243" max="10243" width="12.28515625" style="84" customWidth="1"/>
    <col min="10244" max="10244" width="11.7109375" style="84" customWidth="1"/>
    <col min="10245" max="10245" width="15.140625" style="84" customWidth="1"/>
    <col min="10246" max="10496" width="10.7109375" style="84"/>
    <col min="10497" max="10497" width="19.85546875" style="84" customWidth="1"/>
    <col min="10498" max="10498" width="53.42578125" style="84" customWidth="1"/>
    <col min="10499" max="10499" width="12.28515625" style="84" customWidth="1"/>
    <col min="10500" max="10500" width="11.7109375" style="84" customWidth="1"/>
    <col min="10501" max="10501" width="15.140625" style="84" customWidth="1"/>
    <col min="10502" max="10752" width="10.7109375" style="84"/>
    <col min="10753" max="10753" width="19.85546875" style="84" customWidth="1"/>
    <col min="10754" max="10754" width="53.42578125" style="84" customWidth="1"/>
    <col min="10755" max="10755" width="12.28515625" style="84" customWidth="1"/>
    <col min="10756" max="10756" width="11.7109375" style="84" customWidth="1"/>
    <col min="10757" max="10757" width="15.140625" style="84" customWidth="1"/>
    <col min="10758" max="11008" width="10.7109375" style="84"/>
    <col min="11009" max="11009" width="19.85546875" style="84" customWidth="1"/>
    <col min="11010" max="11010" width="53.42578125" style="84" customWidth="1"/>
    <col min="11011" max="11011" width="12.28515625" style="84" customWidth="1"/>
    <col min="11012" max="11012" width="11.7109375" style="84" customWidth="1"/>
    <col min="11013" max="11013" width="15.140625" style="84" customWidth="1"/>
    <col min="11014" max="11264" width="10.7109375" style="84"/>
    <col min="11265" max="11265" width="19.85546875" style="84" customWidth="1"/>
    <col min="11266" max="11266" width="53.42578125" style="84" customWidth="1"/>
    <col min="11267" max="11267" width="12.28515625" style="84" customWidth="1"/>
    <col min="11268" max="11268" width="11.7109375" style="84" customWidth="1"/>
    <col min="11269" max="11269" width="15.140625" style="84" customWidth="1"/>
    <col min="11270" max="11520" width="10.7109375" style="84"/>
    <col min="11521" max="11521" width="19.85546875" style="84" customWidth="1"/>
    <col min="11522" max="11522" width="53.42578125" style="84" customWidth="1"/>
    <col min="11523" max="11523" width="12.28515625" style="84" customWidth="1"/>
    <col min="11524" max="11524" width="11.7109375" style="84" customWidth="1"/>
    <col min="11525" max="11525" width="15.140625" style="84" customWidth="1"/>
    <col min="11526" max="11776" width="10.7109375" style="84"/>
    <col min="11777" max="11777" width="19.85546875" style="84" customWidth="1"/>
    <col min="11778" max="11778" width="53.42578125" style="84" customWidth="1"/>
    <col min="11779" max="11779" width="12.28515625" style="84" customWidth="1"/>
    <col min="11780" max="11780" width="11.7109375" style="84" customWidth="1"/>
    <col min="11781" max="11781" width="15.140625" style="84" customWidth="1"/>
    <col min="11782" max="12032" width="10.7109375" style="84"/>
    <col min="12033" max="12033" width="19.85546875" style="84" customWidth="1"/>
    <col min="12034" max="12034" width="53.42578125" style="84" customWidth="1"/>
    <col min="12035" max="12035" width="12.28515625" style="84" customWidth="1"/>
    <col min="12036" max="12036" width="11.7109375" style="84" customWidth="1"/>
    <col min="12037" max="12037" width="15.140625" style="84" customWidth="1"/>
    <col min="12038" max="12288" width="10.7109375" style="84"/>
    <col min="12289" max="12289" width="19.85546875" style="84" customWidth="1"/>
    <col min="12290" max="12290" width="53.42578125" style="84" customWidth="1"/>
    <col min="12291" max="12291" width="12.28515625" style="84" customWidth="1"/>
    <col min="12292" max="12292" width="11.7109375" style="84" customWidth="1"/>
    <col min="12293" max="12293" width="15.140625" style="84" customWidth="1"/>
    <col min="12294" max="12544" width="10.7109375" style="84"/>
    <col min="12545" max="12545" width="19.85546875" style="84" customWidth="1"/>
    <col min="12546" max="12546" width="53.42578125" style="84" customWidth="1"/>
    <col min="12547" max="12547" width="12.28515625" style="84" customWidth="1"/>
    <col min="12548" max="12548" width="11.7109375" style="84" customWidth="1"/>
    <col min="12549" max="12549" width="15.140625" style="84" customWidth="1"/>
    <col min="12550" max="12800" width="10.7109375" style="84"/>
    <col min="12801" max="12801" width="19.85546875" style="84" customWidth="1"/>
    <col min="12802" max="12802" width="53.42578125" style="84" customWidth="1"/>
    <col min="12803" max="12803" width="12.28515625" style="84" customWidth="1"/>
    <col min="12804" max="12804" width="11.7109375" style="84" customWidth="1"/>
    <col min="12805" max="12805" width="15.140625" style="84" customWidth="1"/>
    <col min="12806" max="13056" width="10.7109375" style="84"/>
    <col min="13057" max="13057" width="19.85546875" style="84" customWidth="1"/>
    <col min="13058" max="13058" width="53.42578125" style="84" customWidth="1"/>
    <col min="13059" max="13059" width="12.28515625" style="84" customWidth="1"/>
    <col min="13060" max="13060" width="11.7109375" style="84" customWidth="1"/>
    <col min="13061" max="13061" width="15.140625" style="84" customWidth="1"/>
    <col min="13062" max="13312" width="10.7109375" style="84"/>
    <col min="13313" max="13313" width="19.85546875" style="84" customWidth="1"/>
    <col min="13314" max="13314" width="53.42578125" style="84" customWidth="1"/>
    <col min="13315" max="13315" width="12.28515625" style="84" customWidth="1"/>
    <col min="13316" max="13316" width="11.7109375" style="84" customWidth="1"/>
    <col min="13317" max="13317" width="15.140625" style="84" customWidth="1"/>
    <col min="13318" max="13568" width="10.7109375" style="84"/>
    <col min="13569" max="13569" width="19.85546875" style="84" customWidth="1"/>
    <col min="13570" max="13570" width="53.42578125" style="84" customWidth="1"/>
    <col min="13571" max="13571" width="12.28515625" style="84" customWidth="1"/>
    <col min="13572" max="13572" width="11.7109375" style="84" customWidth="1"/>
    <col min="13573" max="13573" width="15.140625" style="84" customWidth="1"/>
    <col min="13574" max="13824" width="10.7109375" style="84"/>
    <col min="13825" max="13825" width="19.85546875" style="84" customWidth="1"/>
    <col min="13826" max="13826" width="53.42578125" style="84" customWidth="1"/>
    <col min="13827" max="13827" width="12.28515625" style="84" customWidth="1"/>
    <col min="13828" max="13828" width="11.7109375" style="84" customWidth="1"/>
    <col min="13829" max="13829" width="15.140625" style="84" customWidth="1"/>
    <col min="13830" max="14080" width="10.7109375" style="84"/>
    <col min="14081" max="14081" width="19.85546875" style="84" customWidth="1"/>
    <col min="14082" max="14082" width="53.42578125" style="84" customWidth="1"/>
    <col min="14083" max="14083" width="12.28515625" style="84" customWidth="1"/>
    <col min="14084" max="14084" width="11.7109375" style="84" customWidth="1"/>
    <col min="14085" max="14085" width="15.140625" style="84" customWidth="1"/>
    <col min="14086" max="14336" width="10.7109375" style="84"/>
    <col min="14337" max="14337" width="19.85546875" style="84" customWidth="1"/>
    <col min="14338" max="14338" width="53.42578125" style="84" customWidth="1"/>
    <col min="14339" max="14339" width="12.28515625" style="84" customWidth="1"/>
    <col min="14340" max="14340" width="11.7109375" style="84" customWidth="1"/>
    <col min="14341" max="14341" width="15.140625" style="84" customWidth="1"/>
    <col min="14342" max="14592" width="10.7109375" style="84"/>
    <col min="14593" max="14593" width="19.85546875" style="84" customWidth="1"/>
    <col min="14594" max="14594" width="53.42578125" style="84" customWidth="1"/>
    <col min="14595" max="14595" width="12.28515625" style="84" customWidth="1"/>
    <col min="14596" max="14596" width="11.7109375" style="84" customWidth="1"/>
    <col min="14597" max="14597" width="15.140625" style="84" customWidth="1"/>
    <col min="14598" max="14848" width="10.7109375" style="84"/>
    <col min="14849" max="14849" width="19.85546875" style="84" customWidth="1"/>
    <col min="14850" max="14850" width="53.42578125" style="84" customWidth="1"/>
    <col min="14851" max="14851" width="12.28515625" style="84" customWidth="1"/>
    <col min="14852" max="14852" width="11.7109375" style="84" customWidth="1"/>
    <col min="14853" max="14853" width="15.140625" style="84" customWidth="1"/>
    <col min="14854" max="15104" width="10.7109375" style="84"/>
    <col min="15105" max="15105" width="19.85546875" style="84" customWidth="1"/>
    <col min="15106" max="15106" width="53.42578125" style="84" customWidth="1"/>
    <col min="15107" max="15107" width="12.28515625" style="84" customWidth="1"/>
    <col min="15108" max="15108" width="11.7109375" style="84" customWidth="1"/>
    <col min="15109" max="15109" width="15.140625" style="84" customWidth="1"/>
    <col min="15110" max="15360" width="10.7109375" style="84"/>
    <col min="15361" max="15361" width="19.85546875" style="84" customWidth="1"/>
    <col min="15362" max="15362" width="53.42578125" style="84" customWidth="1"/>
    <col min="15363" max="15363" width="12.28515625" style="84" customWidth="1"/>
    <col min="15364" max="15364" width="11.7109375" style="84" customWidth="1"/>
    <col min="15365" max="15365" width="15.140625" style="84" customWidth="1"/>
    <col min="15366" max="15616" width="10.7109375" style="84"/>
    <col min="15617" max="15617" width="19.85546875" style="84" customWidth="1"/>
    <col min="15618" max="15618" width="53.42578125" style="84" customWidth="1"/>
    <col min="15619" max="15619" width="12.28515625" style="84" customWidth="1"/>
    <col min="15620" max="15620" width="11.7109375" style="84" customWidth="1"/>
    <col min="15621" max="15621" width="15.140625" style="84" customWidth="1"/>
    <col min="15622" max="15872" width="10.7109375" style="84"/>
    <col min="15873" max="15873" width="19.85546875" style="84" customWidth="1"/>
    <col min="15874" max="15874" width="53.42578125" style="84" customWidth="1"/>
    <col min="15875" max="15875" width="12.28515625" style="84" customWidth="1"/>
    <col min="15876" max="15876" width="11.7109375" style="84" customWidth="1"/>
    <col min="15877" max="15877" width="15.140625" style="84" customWidth="1"/>
    <col min="15878" max="16128" width="10.7109375" style="84"/>
    <col min="16129" max="16129" width="19.85546875" style="84" customWidth="1"/>
    <col min="16130" max="16130" width="53.42578125" style="84" customWidth="1"/>
    <col min="16131" max="16131" width="12.28515625" style="84" customWidth="1"/>
    <col min="16132" max="16132" width="11.7109375" style="84" customWidth="1"/>
    <col min="16133" max="16133" width="15.140625" style="84" customWidth="1"/>
    <col min="16134" max="16384" width="10.7109375" style="84"/>
  </cols>
  <sheetData>
    <row r="1" spans="1:6" ht="15.75">
      <c r="A1" s="82"/>
      <c r="B1" s="82"/>
      <c r="C1" s="102"/>
      <c r="D1" s="102"/>
      <c r="E1" s="449" t="s">
        <v>364</v>
      </c>
    </row>
    <row r="2" spans="1:6" ht="111" customHeight="1">
      <c r="A2" s="82"/>
      <c r="B2" s="82"/>
      <c r="C2" s="529" t="s">
        <v>390</v>
      </c>
      <c r="D2" s="529"/>
      <c r="E2" s="529"/>
      <c r="F2" s="104"/>
    </row>
    <row r="3" spans="1:6" ht="29.25" hidden="1" customHeight="1">
      <c r="A3" s="105"/>
      <c r="B3" s="105"/>
      <c r="C3" s="529"/>
      <c r="D3" s="529"/>
      <c r="E3" s="529"/>
    </row>
    <row r="4" spans="1:6">
      <c r="A4" s="532" t="s">
        <v>339</v>
      </c>
      <c r="B4" s="532"/>
      <c r="C4" s="532"/>
      <c r="D4" s="532"/>
      <c r="E4" s="532"/>
    </row>
    <row r="5" spans="1:6" ht="21.75" customHeight="1">
      <c r="A5" s="533"/>
      <c r="B5" s="533"/>
      <c r="C5" s="533"/>
      <c r="D5" s="533"/>
      <c r="E5" s="533"/>
    </row>
    <row r="6" spans="1:6" ht="18.75">
      <c r="A6" s="106"/>
      <c r="B6" s="106"/>
      <c r="C6" s="106"/>
      <c r="D6" s="106"/>
      <c r="E6" s="106"/>
    </row>
    <row r="7" spans="1:6" ht="15.75">
      <c r="A7" s="107"/>
      <c r="B7" s="107"/>
      <c r="C7" s="103"/>
      <c r="D7" s="102"/>
      <c r="E7" s="82" t="s">
        <v>48</v>
      </c>
    </row>
    <row r="8" spans="1:6" ht="5.25" customHeight="1">
      <c r="A8" s="534" t="s">
        <v>49</v>
      </c>
      <c r="B8" s="534" t="s">
        <v>50</v>
      </c>
      <c r="C8" s="537" t="s">
        <v>51</v>
      </c>
      <c r="D8" s="538"/>
      <c r="E8" s="539"/>
    </row>
    <row r="9" spans="1:6" ht="5.25" customHeight="1">
      <c r="A9" s="535"/>
      <c r="B9" s="535"/>
      <c r="C9" s="540"/>
      <c r="D9" s="541"/>
      <c r="E9" s="542"/>
    </row>
    <row r="10" spans="1:6" ht="4.5" customHeight="1">
      <c r="A10" s="535"/>
      <c r="B10" s="535"/>
      <c r="C10" s="540"/>
      <c r="D10" s="541"/>
      <c r="E10" s="542"/>
    </row>
    <row r="11" spans="1:6" ht="14.25" customHeight="1">
      <c r="A11" s="535"/>
      <c r="B11" s="535"/>
      <c r="C11" s="540"/>
      <c r="D11" s="541"/>
      <c r="E11" s="542"/>
    </row>
    <row r="12" spans="1:6" ht="3" customHeight="1">
      <c r="A12" s="535"/>
      <c r="B12" s="535"/>
      <c r="C12" s="540"/>
      <c r="D12" s="541"/>
      <c r="E12" s="542"/>
    </row>
    <row r="13" spans="1:6" ht="3" customHeight="1">
      <c r="A13" s="535"/>
      <c r="B13" s="535"/>
      <c r="C13" s="543"/>
      <c r="D13" s="544"/>
      <c r="E13" s="545"/>
    </row>
    <row r="14" spans="1:6" ht="78" customHeight="1">
      <c r="A14" s="536"/>
      <c r="B14" s="536"/>
      <c r="C14" s="94" t="s">
        <v>70</v>
      </c>
      <c r="D14" s="108" t="s">
        <v>71</v>
      </c>
      <c r="E14" s="94" t="s">
        <v>142</v>
      </c>
    </row>
    <row r="15" spans="1:6" ht="15.75">
      <c r="A15" s="109">
        <v>1</v>
      </c>
      <c r="B15" s="109">
        <v>2</v>
      </c>
      <c r="C15" s="108" t="s">
        <v>52</v>
      </c>
      <c r="D15" s="108">
        <v>4</v>
      </c>
      <c r="E15" s="108">
        <v>5</v>
      </c>
    </row>
    <row r="16" spans="1:6" ht="31.5">
      <c r="A16" s="110" t="s">
        <v>335</v>
      </c>
      <c r="B16" s="110" t="s">
        <v>263</v>
      </c>
      <c r="C16" s="111">
        <f>C17</f>
        <v>333108.28999999911</v>
      </c>
      <c r="D16" s="111">
        <f t="shared" ref="D16:E16" si="0">D17</f>
        <v>0</v>
      </c>
      <c r="E16" s="111">
        <f t="shared" si="0"/>
        <v>0</v>
      </c>
    </row>
    <row r="17" spans="1:5" ht="31.5">
      <c r="A17" s="216" t="s">
        <v>336</v>
      </c>
      <c r="B17" s="216" t="s">
        <v>264</v>
      </c>
      <c r="C17" s="217">
        <f>C18+C19</f>
        <v>333108.28999999911</v>
      </c>
      <c r="D17" s="217">
        <f t="shared" ref="D17:E17" si="1">D18+D19</f>
        <v>0</v>
      </c>
      <c r="E17" s="217">
        <f t="shared" si="1"/>
        <v>0</v>
      </c>
    </row>
    <row r="18" spans="1:5" s="218" customFormat="1" ht="31.5">
      <c r="A18" s="110" t="s">
        <v>337</v>
      </c>
      <c r="B18" s="110" t="s">
        <v>265</v>
      </c>
      <c r="C18" s="111">
        <f>-доходы!D40</f>
        <v>-9674169.3900000006</v>
      </c>
      <c r="D18" s="111">
        <f>-доходы!E40</f>
        <v>-8033817</v>
      </c>
      <c r="E18" s="111">
        <f>-доходы!F40</f>
        <v>-5032115</v>
      </c>
    </row>
    <row r="19" spans="1:5" s="218" customFormat="1" ht="31.5">
      <c r="A19" s="110" t="s">
        <v>338</v>
      </c>
      <c r="B19" s="110" t="s">
        <v>267</v>
      </c>
      <c r="C19" s="111">
        <f>'п2 расп.бюд.ассиг.по разделам'!V184</f>
        <v>10007277.68</v>
      </c>
      <c r="D19" s="111">
        <f>'п2 расп.бюд.ассиг.по разделам'!X184</f>
        <v>8033817</v>
      </c>
      <c r="E19" s="111">
        <f>'п2 расп.бюд.ассиг.по разделам'!Y184</f>
        <v>5032115</v>
      </c>
    </row>
    <row r="20" spans="1:5" s="218" customFormat="1" ht="15.75">
      <c r="A20" s="530" t="s">
        <v>269</v>
      </c>
      <c r="B20" s="531"/>
      <c r="C20" s="219">
        <f>C16</f>
        <v>333108.28999999911</v>
      </c>
      <c r="D20" s="219">
        <f t="shared" ref="D20:E20" si="2">D16</f>
        <v>0</v>
      </c>
      <c r="E20" s="219">
        <f t="shared" si="2"/>
        <v>0</v>
      </c>
    </row>
  </sheetData>
  <mergeCells count="6">
    <mergeCell ref="C2:E3"/>
    <mergeCell ref="A20:B20"/>
    <mergeCell ref="A4:E5"/>
    <mergeCell ref="A8:A14"/>
    <mergeCell ref="B8:B14"/>
    <mergeCell ref="C8:E13"/>
  </mergeCells>
  <pageMargins left="0.43307086614173229" right="0.23622047244094491" top="0.51181102362204722" bottom="0.59055118110236227" header="0.51181102362204722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12</vt:i4>
      </vt:variant>
    </vt:vector>
  </HeadingPairs>
  <TitlesOfParts>
    <vt:vector size="26" baseType="lpstr">
      <vt:lpstr>п1т1 гл адм дох</vt:lpstr>
      <vt:lpstr>п.1 т.1 гл.адм.дох</vt:lpstr>
      <vt:lpstr>п1.т2. гл.адм.без.пос.</vt:lpstr>
      <vt:lpstr>п.2 гл.адм.ист.деф</vt:lpstr>
      <vt:lpstr>п.1 расп.дох.меж.бюд.</vt:lpstr>
      <vt:lpstr>п2 расп.бюд.ассиг.по разделам</vt:lpstr>
      <vt:lpstr>п3. расп.бюд.ассиг по целевым</vt:lpstr>
      <vt:lpstr>п.4 вед.стр</vt:lpstr>
      <vt:lpstr>п.5 ИФДБ</vt:lpstr>
      <vt:lpstr>п6 пуб.норм.обяз</vt:lpstr>
      <vt:lpstr>п.7 ИМБТ </vt:lpstr>
      <vt:lpstr>п8 прог.мун.внут.заим</vt:lpstr>
      <vt:lpstr>п.9 МП</vt:lpstr>
      <vt:lpstr>доходы</vt:lpstr>
      <vt:lpstr>'п.9 МП'!Заголовки_для_печати</vt:lpstr>
      <vt:lpstr>'п1т1 гл адм дох'!Заголовки_для_печати</vt:lpstr>
      <vt:lpstr>'п2 расп.бюд.ассиг.по разделам'!Заголовки_для_печати</vt:lpstr>
      <vt:lpstr>'п3. расп.бюд.ассиг по целевым'!Заголовки_для_печати</vt:lpstr>
      <vt:lpstr>'п.2 гл.адм.ист.деф'!Область_печати</vt:lpstr>
      <vt:lpstr>'п.4 вед.стр'!Область_печати</vt:lpstr>
      <vt:lpstr>'п.7 ИМБТ '!Область_печати</vt:lpstr>
      <vt:lpstr>'п1.т2. гл.адм.без.пос.'!Область_печати</vt:lpstr>
      <vt:lpstr>'п2 расп.бюд.ассиг.по разделам'!Область_печати</vt:lpstr>
      <vt:lpstr>'п3. расп.бюд.ассиг по целевым'!Область_печати</vt:lpstr>
      <vt:lpstr>'п6 пуб.норм.обяз'!Область_печати</vt:lpstr>
      <vt:lpstr>'п8 прог.мун.внут.заим'!Область_печати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2022-12-12T06:55:09Z</dcterms:modified>
</cp:coreProperties>
</file>