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5" yWindow="15" windowWidth="2415" windowHeight="1275" tabRatio="894" firstSheet="3" activeTab="3"/>
  </bookViews>
  <sheets>
    <sheet name="гл.адм п.1 т.1" sheetId="17" state="hidden" r:id="rId1"/>
    <sheet name="гл.адм п.1 т.2" sheetId="16" state="hidden" r:id="rId2"/>
    <sheet name="гл.адм.ист.фин.деф." sheetId="18" state="hidden" r:id="rId3"/>
    <sheet name="п.1 расп.дох.меж.бюд." sheetId="27" r:id="rId4"/>
    <sheet name="п.2 рас.бюд.асс." sheetId="19" r:id="rId5"/>
    <sheet name="п.3 рас.бюд.ассиг по цел." sheetId="20" r:id="rId6"/>
    <sheet name="П.4 ведомств." sheetId="21" r:id="rId7"/>
    <sheet name="п.5 пупб." sheetId="22" r:id="rId8"/>
    <sheet name="п.6.ИМБТ " sheetId="23" r:id="rId9"/>
    <sheet name="п.7. ИФДБ" sheetId="24" r:id="rId10"/>
    <sheet name="п.8.Прог.мун.заимст." sheetId="25" r:id="rId11"/>
    <sheet name="П.9.Программа гарантий" sheetId="28" r:id="rId12"/>
    <sheet name="п.10.МП" sheetId="14" r:id="rId13"/>
    <sheet name="доходы" sheetId="15" r:id="rId14"/>
  </sheets>
  <definedNames>
    <definedName name="_xlnm._FilterDatabase" localSheetId="0" hidden="1">'гл.адм п.1 т.1'!$A$10:$C$12</definedName>
    <definedName name="_xlnm._FilterDatabase" localSheetId="1" hidden="1">'гл.адм п.1 т.2'!#REF!</definedName>
    <definedName name="_xlnm._FilterDatabase" localSheetId="4" hidden="1">'п.2 рас.бюд.асс.'!$N$14:$R$162</definedName>
    <definedName name="Date" localSheetId="3">#REF!</definedName>
    <definedName name="Date" localSheetId="9">#REF!</definedName>
    <definedName name="Date">#REF!</definedName>
    <definedName name="Dohod" localSheetId="3">#REF!</definedName>
    <definedName name="Dohod" localSheetId="9">#REF!</definedName>
    <definedName name="Dohod">#REF!</definedName>
    <definedName name="ghs" localSheetId="3">#REF!</definedName>
    <definedName name="ghs" localSheetId="9">#REF!</definedName>
    <definedName name="ghs">#REF!</definedName>
    <definedName name="Table" localSheetId="9">#REF!</definedName>
    <definedName name="Table">#REF!</definedName>
    <definedName name="Table1" localSheetId="9">#REF!</definedName>
    <definedName name="Table1">#REF!</definedName>
    <definedName name="Table2" localSheetId="3">#REF!</definedName>
    <definedName name="Table2" localSheetId="9">'п.7. ИФДБ'!#REF!</definedName>
    <definedName name="Table2">#REF!</definedName>
    <definedName name="Table3" localSheetId="9">#REF!</definedName>
    <definedName name="Table3">#REF!</definedName>
    <definedName name="Z_0EB075DF_B10A_4CE6_8DFE_CA370098F67C_.wvu.FilterData" localSheetId="0" hidden="1">'гл.адм п.1 т.1'!$B$7:$B$13</definedName>
    <definedName name="Z_0EB075DF_B10A_4CE6_8DFE_CA370098F67C_.wvu.FilterData" localSheetId="1" hidden="1">'гл.адм п.1 т.2'!#REF!</definedName>
    <definedName name="ввавы" localSheetId="3">#REF!</definedName>
    <definedName name="ввавы" localSheetId="9">#REF!</definedName>
    <definedName name="ввавы">#REF!</definedName>
    <definedName name="Глав_бух" localSheetId="3">#REF!</definedName>
    <definedName name="Глав_бух" localSheetId="9">'п.7. ИФДБ'!#REF!</definedName>
    <definedName name="Глав_бух">#REF!</definedName>
    <definedName name="Дата" localSheetId="3">#REF!</definedName>
    <definedName name="Дата" localSheetId="9">#REF!</definedName>
    <definedName name="Дата">#REF!</definedName>
    <definedName name="Наим_бюджета" localSheetId="3">#REF!</definedName>
    <definedName name="Наим_бюджета" localSheetId="9">#REF!</definedName>
    <definedName name="Наим_бюджета">#REF!</definedName>
    <definedName name="_xlnm.Print_Area" localSheetId="1">'гл.адм п.1 т.2'!$A$1:$E$29</definedName>
    <definedName name="_xlnm.Print_Area" localSheetId="2">гл.адм.ист.фин.деф.!$A$1:$C$25</definedName>
    <definedName name="_xlnm.Print_Area" localSheetId="4">'п.2 рас.бюд.асс.'!$A$1:$U$45</definedName>
    <definedName name="_xlnm.Print_Area" localSheetId="5">'п.3 рас.бюд.ассиг по цел.'!$A$1:$X$21</definedName>
    <definedName name="_xlnm.Print_Area" localSheetId="6">'П.4 ведомств.'!$A$1:$W$76</definedName>
    <definedName name="_xlnm.Print_Area" localSheetId="7">'п.5 пупб.'!$A$1:$I$33</definedName>
    <definedName name="_xlnm.Print_Area" localSheetId="8">'п.6.ИМБТ '!$A$1:$E$39</definedName>
    <definedName name="_xlnm.Print_Area" localSheetId="10">п.8.Прог.мун.заимст.!$A$1:$H$13</definedName>
    <definedName name="Рук_фин_экон_службы" localSheetId="3">#REF!</definedName>
    <definedName name="Рук_фин_экон_службы" localSheetId="9">'п.7. ИФДБ'!#REF!</definedName>
    <definedName name="Рук_фин_экон_службы">#REF!</definedName>
    <definedName name="Руководитель" localSheetId="3">#REF!</definedName>
    <definedName name="Руководитель" localSheetId="9">'п.7. ИФДБ'!#REF!</definedName>
    <definedName name="Руководитель">#REF!</definedName>
    <definedName name="Таблица_доходов" localSheetId="3">#REF!</definedName>
    <definedName name="Таблица_доходов" localSheetId="9">#REF!</definedName>
    <definedName name="Таблица_доходов">#REF!</definedName>
    <definedName name="Таблица1" localSheetId="9">#REF!</definedName>
    <definedName name="Таблица1">#REF!</definedName>
    <definedName name="Таблица2" localSheetId="9">#REF!</definedName>
    <definedName name="Таблица2">#REF!</definedName>
    <definedName name="Таблица3" localSheetId="3">#REF!</definedName>
    <definedName name="Таблица3" localSheetId="9">'п.7. ИФДБ'!#REF!</definedName>
    <definedName name="Таблица3">#REF!</definedName>
  </definedNames>
  <calcPr calcId="125725" iterate="1"/>
</workbook>
</file>

<file path=xl/calcChain.xml><?xml version="1.0" encoding="utf-8"?>
<calcChain xmlns="http://schemas.openxmlformats.org/spreadsheetml/2006/main">
  <c r="P31" i="14"/>
  <c r="Q31" l="1"/>
  <c r="R31"/>
  <c r="S31"/>
  <c r="Q22"/>
  <c r="R22"/>
  <c r="S22"/>
  <c r="P22"/>
  <c r="Q20"/>
  <c r="R20"/>
  <c r="S20"/>
  <c r="P20"/>
  <c r="Q18"/>
  <c r="R18"/>
  <c r="S18"/>
  <c r="P18"/>
  <c r="Q16"/>
  <c r="R16"/>
  <c r="S16"/>
  <c r="P16"/>
  <c r="Q14"/>
  <c r="R14"/>
  <c r="S14"/>
  <c r="P14"/>
  <c r="Q12"/>
  <c r="R12"/>
  <c r="S12"/>
  <c r="P12"/>
  <c r="Q10"/>
  <c r="R10"/>
  <c r="S10"/>
  <c r="P10"/>
  <c r="D37" i="15" l="1"/>
  <c r="F37"/>
  <c r="E37"/>
  <c r="E19" i="24"/>
  <c r="D19"/>
  <c r="C19"/>
  <c r="C16" i="23"/>
  <c r="D31" i="15" l="1"/>
  <c r="D30" l="1"/>
  <c r="F31" l="1"/>
  <c r="E7"/>
  <c r="E31"/>
  <c r="E28" l="1"/>
  <c r="F28"/>
  <c r="D28"/>
  <c r="E16" i="23" l="1"/>
  <c r="D16"/>
  <c r="I10" i="22" l="1"/>
  <c r="H10"/>
  <c r="G10"/>
  <c r="D7" i="15" l="1"/>
  <c r="F39"/>
  <c r="E39" l="1"/>
  <c r="E30" l="1"/>
  <c r="F30"/>
  <c r="F27"/>
  <c r="E27"/>
  <c r="F26"/>
  <c r="E26"/>
  <c r="F24"/>
  <c r="E24"/>
  <c r="F20"/>
  <c r="E20"/>
  <c r="D20"/>
  <c r="F18"/>
  <c r="E18"/>
  <c r="D18"/>
  <c r="F14"/>
  <c r="E14"/>
  <c r="D14"/>
  <c r="F12"/>
  <c r="E12"/>
  <c r="D12"/>
  <c r="F7"/>
  <c r="F5"/>
  <c r="E5"/>
  <c r="E4" l="1"/>
  <c r="F4"/>
  <c r="F41" s="1"/>
  <c r="D5"/>
  <c r="D4" s="1"/>
  <c r="D41" l="1"/>
  <c r="C18" i="24" s="1"/>
  <c r="C17" s="1"/>
  <c r="C16" s="1"/>
  <c r="C20" s="1"/>
  <c r="E18"/>
  <c r="E17" s="1"/>
  <c r="E16" s="1"/>
  <c r="E20" s="1"/>
  <c r="E41" i="15"/>
  <c r="D18" i="24" s="1"/>
  <c r="D17" s="1"/>
  <c r="D16" s="1"/>
  <c r="D20" s="1"/>
</calcChain>
</file>

<file path=xl/sharedStrings.xml><?xml version="1.0" encoding="utf-8"?>
<sst xmlns="http://schemas.openxmlformats.org/spreadsheetml/2006/main" count="1713" uniqueCount="440">
  <si>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</si>
  <si>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</si>
  <si>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</si>
  <si>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</si>
  <si>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</si>
  <si>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</si>
  <si>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</si>
  <si>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</si>
  <si>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</si>
  <si>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</si>
  <si>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</si>
  <si>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</si>
  <si>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</si>
  <si>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</si>
  <si>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/>
  </si>
  <si>
    <t>РзПр (подраздел)</t>
  </si>
  <si>
    <t>ВР</t>
  </si>
  <si>
    <t>Наименование</t>
  </si>
  <si>
    <t>РЗ</t>
  </si>
  <si>
    <t>ПР</t>
  </si>
  <si>
    <t>КЦСР</t>
  </si>
  <si>
    <t>КВР</t>
  </si>
  <si>
    <t>Вид изменений</t>
  </si>
  <si>
    <t>ОБЩЕГОСУДАРСТВЕННЫЕ ВОПРОСЫ</t>
  </si>
  <si>
    <t>0000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</si>
  <si>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</si>
  <si>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</si>
  <si>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</si>
  <si>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</si>
  <si>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Приложение 7</t>
  </si>
  <si>
    <t xml:space="preserve">Наименование </t>
  </si>
  <si>
    <t>Код бюджетной классификации</t>
  </si>
  <si>
    <t>Сумма(в рублях)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</si>
  <si>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</si>
  <si>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</si>
  <si>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</si>
  <si>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</si>
  <si>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</si>
  <si>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</si>
  <si>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</si>
  <si>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</si>
  <si>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</si>
  <si>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</si>
  <si>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</si>
  <si>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</si>
  <si>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</si>
  <si>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</si>
  <si>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</si>
  <si>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</si>
  <si>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</si>
  <si>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</si>
  <si>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</si>
  <si>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</si>
  <si>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</si>
  <si>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</si>
  <si>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</si>
  <si>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</si>
  <si>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</si>
  <si>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</si>
  <si>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</si>
  <si>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</si>
  <si>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</si>
  <si>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</si>
  <si>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</si>
  <si>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</si>
  <si>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</si>
  <si>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</si>
  <si>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</si>
  <si>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</si>
  <si>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</si>
  <si>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</si>
  <si>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</si>
  <si>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</si>
  <si>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</si>
  <si>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</si>
  <si>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</si>
  <si>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</si>
  <si>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</si>
  <si>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</si>
  <si>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</si>
  <si>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</si>
  <si>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</si>
  <si>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</si>
  <si>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</si>
  <si>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</si>
  <si>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</si>
  <si>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</si>
  <si>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</si>
  <si>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</si>
  <si>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</si>
  <si>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</si>
  <si>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</si>
  <si>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</si>
  <si>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</si>
  <si>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</si>
  <si>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</si>
  <si>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</si>
  <si>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</si>
  <si>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</si>
  <si>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</si>
  <si>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</si>
  <si>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</si>
  <si>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</si>
  <si>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</si>
  <si>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</si>
  <si>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</si>
  <si>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</si>
  <si>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</si>
  <si>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</si>
  <si>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</si>
  <si>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</si>
  <si>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</si>
  <si>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</si>
  <si>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</si>
  <si>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</si>
  <si>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</si>
  <si>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</si>
  <si>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</si>
  <si>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</si>
  <si>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</si>
  <si>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</si>
  <si>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</si>
  <si>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</si>
  <si>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</si>
  <si>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</si>
  <si>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</si>
  <si>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</si>
  <si>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</si>
  <si>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</si>
  <si>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</si>
  <si>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>2024 год</t>
  </si>
  <si>
    <t xml:space="preserve">Перечень и коды главных администраторов  налоговых и неналоговых доходов  бюджета муниципального образования 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</si>
  <si>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</si>
  <si>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</si>
  <si>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</si>
  <si>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</si>
  <si>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</si>
  <si>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</si>
  <si>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</si>
  <si>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</si>
  <si>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</si>
  <si>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</si>
  <si>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</si>
  <si>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</si>
  <si>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</si>
  <si>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</si>
  <si>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</si>
  <si>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</si>
  <si>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</si>
  <si>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</si>
  <si>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</si>
  <si>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</si>
  <si>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</si>
  <si>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</si>
  <si>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</si>
  <si>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</si>
  <si>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</si>
  <si>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</si>
  <si>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</si>
  <si>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</si>
  <si>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</si>
  <si>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</si>
  <si>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</si>
  <si>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</si>
  <si>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</si>
  <si>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</si>
  <si>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</si>
  <si>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</si>
  <si>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</si>
  <si>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</si>
  <si>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</si>
  <si>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Битковского сельсовета Сузунского района Новосибирской области на 2022 год и плановый период 2023 и 2024 г.г.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</si>
  <si>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</si>
  <si>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r>
      <t>Битковского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</si>
  <si>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</si>
  <si>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</si>
  <si>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</si>
  <si>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</si>
  <si>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</si>
  <si>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</si>
  <si>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</si>
  <si>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</si>
  <si>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</si>
  <si>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</si>
  <si>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</si>
  <si>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</si>
  <si>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</si>
  <si>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</si>
  <si>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</si>
  <si>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</si>
  <si>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</si>
  <si>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</si>
  <si>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</si>
  <si>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</si>
  <si>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t xml:space="preserve">Приложение 2
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
</t>
  </si>
  <si>
    <t>Доплаты к пенсиям муниципальных служащих</t>
  </si>
  <si>
    <t>01</t>
  </si>
  <si>
    <t>88.0.00.10011</t>
  </si>
  <si>
    <t>Непрограммные направления бюджета поселения</t>
  </si>
  <si>
    <t>88.0.00.00000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</si>
  <si>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</si>
  <si>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</si>
  <si>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</si>
  <si>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</si>
  <si>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</si>
  <si>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</si>
  <si>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</si>
  <si>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</si>
  <si>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</si>
  <si>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</si>
  <si>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</si>
  <si>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88.0.00.01044</t>
  </si>
  <si>
    <t>Межбюджетные трансферты</t>
  </si>
  <si>
    <t>Иные межбюджетные трансферты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</si>
  <si>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</si>
  <si>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</si>
  <si>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</si>
  <si>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</si>
  <si>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</si>
  <si>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</si>
  <si>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</si>
  <si>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</si>
  <si>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</si>
  <si>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</si>
  <si>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</si>
  <si>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88.0.00.03092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</si>
  <si>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</si>
  <si>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</si>
  <si>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</si>
  <si>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</si>
  <si>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</si>
  <si>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</si>
  <si>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</si>
  <si>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43.0.00.00000</t>
  </si>
  <si>
    <t>44.0.00.00000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</si>
  <si>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</si>
  <si>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</si>
  <si>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</si>
  <si>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</si>
  <si>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</si>
  <si>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45.0.00.00000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</si>
  <si>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</si>
  <si>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</si>
  <si>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</si>
  <si>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</si>
  <si>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</si>
  <si>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</si>
  <si>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</si>
  <si>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</si>
  <si>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Содержание памятников</t>
  </si>
  <si>
    <t>Прочие мероприятия по благоустройству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</si>
  <si>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</si>
  <si>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</si>
  <si>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</si>
  <si>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88.0.00.08011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</si>
  <si>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</si>
  <si>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</si>
  <si>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</si>
  <si>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</si>
  <si>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</si>
  <si>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</si>
  <si>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</si>
  <si>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88.0.00.11021</t>
  </si>
  <si>
    <t>Условно утвержденные расходы</t>
  </si>
  <si>
    <t>88.0.00.99990</t>
  </si>
  <si>
    <t>990</t>
  </si>
  <si>
    <t>Сумма на 2024 год</t>
  </si>
  <si>
    <t>240</t>
  </si>
  <si>
    <t>120</t>
  </si>
  <si>
    <t>850</t>
  </si>
  <si>
    <t>540</t>
  </si>
  <si>
    <t>310</t>
  </si>
  <si>
    <t>Мероприятия, направленные  на осуществление полномочий контрольно-счетного органа</t>
  </si>
  <si>
    <t>сумма на 2024 год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</si>
  <si>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</si>
  <si>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</si>
  <si>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</si>
  <si>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В части задолженности и перерасчетов по отмененным налогам, сборам и иным обязательным платежам</t>
  </si>
  <si>
    <t>Приложение 5</t>
  </si>
  <si>
    <t>Приложение 6</t>
  </si>
  <si>
    <t>1 17 00000 00 0000 000</t>
  </si>
  <si>
    <t>1 17 15 030 10 0000 150</t>
  </si>
  <si>
    <t>45 0 00 00000</t>
  </si>
  <si>
    <t>2 02 16001 10 0000 150</t>
  </si>
  <si>
    <t>Сумма на 2025 год</t>
  </si>
  <si>
    <t>2025 год</t>
  </si>
  <si>
    <t>сумма на 2025 год</t>
  </si>
  <si>
    <t>2 02 25 555 10 0000 150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</si>
  <si>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</si>
  <si>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2024год</t>
  </si>
  <si>
    <t>2026 год</t>
  </si>
  <si>
    <t>Сумма на 2026 год</t>
  </si>
  <si>
    <t>Сумма на 2026  год</t>
  </si>
  <si>
    <t>сумма на 2026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</si>
  <si>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</si>
  <si>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Мероприятия, направленные на осуществление полномочий по внутреннему финансовому контролю</t>
  </si>
  <si>
    <t>88.0.00.01045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</si>
  <si>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</si>
  <si>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</si>
  <si>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40.0.00.0310L</t>
  </si>
  <si>
    <t>43.0.00.0314L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</si>
  <si>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</si>
  <si>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</si>
  <si>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44.0.00.0315L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</si>
  <si>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</si>
  <si>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</si>
  <si>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45.0.00.0412L</t>
  </si>
  <si>
    <t>Прочие мероприятия в области жилищного хозяйства</t>
  </si>
  <si>
    <t>88.0.00.05016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</si>
  <si>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</si>
  <si>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47.0.00.00000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</si>
  <si>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</si>
  <si>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47.0.00.0503L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</si>
  <si>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</si>
  <si>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52.0.00.00000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</si>
  <si>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</si>
  <si>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52.0.00.0504L</t>
  </si>
  <si>
    <t>Муниципальная программа "Благоустройство территории Мышланского сельсовета Сузунского района Новосибирской области на 2024-2028 годы"</t>
  </si>
  <si>
    <t>66.0.00.00000</t>
  </si>
  <si>
    <t>66.0.00.05031</t>
  </si>
  <si>
    <t>66.0.00.05032</t>
  </si>
  <si>
    <t>66.0.00.05033</t>
  </si>
  <si>
    <t>66.0.00.05034</t>
  </si>
  <si>
    <t>66.0.00.05035</t>
  </si>
  <si>
    <t>Расходные обязательства на реализацию проектов, направленных на создание комфортных условий проживания в сельской местности</t>
  </si>
  <si>
    <t>88.0.00.L5765</t>
  </si>
  <si>
    <t>ОБРАЗОВАНИЕ</t>
  </si>
  <si>
    <t>Профессиональная подготовка, переподготовка и повышение квалификации</t>
  </si>
  <si>
    <t>Администрация Мышланского сельсовета</t>
  </si>
  <si>
    <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на 2024 год и плановый период 2025 и 2026 годов</t>
    </r>
  </si>
  <si>
    <r>
      <t>Источники финансирования дефицита бюджета Мышланского сельсовета Сузунского района Новосибирской области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2024 год и плановый период 2025 и 2026 годов</t>
    </r>
  </si>
  <si>
    <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направляемых на исполнение публичных нормативных обязательств на 2024 год и плановый период 2025 и 2026 годов</t>
    </r>
  </si>
  <si>
    <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 бюджет Сузунского района на 2024 год и плановый период 2025 и 2026 годов </t>
    </r>
  </si>
  <si>
    <t>Перечень муниципальных  программ  Мышланского сельсовета Сузунского района Новосибирской области, предусмотренных к финансированию в 2024 году и плановом периоде 2025 и 2026 годов</t>
  </si>
  <si>
    <t>Доходы бюджета Мышланского сельсовета Сузунского района Новосибирской области на 2024-2026 годы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</si>
  <si>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2024 год и плановый период 2025 и 2026 годов
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</si>
  <si>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2024 год и плановый период 2025 и 2026 годов 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</si>
  <si>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2024 год и плановый период 2025 и 2026 годов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</si>
  <si>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2024 -2026 годы</t>
  </si>
  <si>
    <t>822</t>
  </si>
  <si>
    <t>182</t>
  </si>
  <si>
    <t>822 01 00 00 00 00 0000 000</t>
  </si>
  <si>
    <t>822 01 05 00 00 00 0000 000</t>
  </si>
  <si>
    <t>822 01 05 02 01 10 0000 510</t>
  </si>
  <si>
    <t>822 01 05 02 01 10 0000 610</t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</si>
  <si>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2024 год и плановый период 2025 и 2026 годов</t>
  </si>
  <si>
    <t>Муниципальные ценные бумаги Мышланского сельсовета Сузунского района Новосибирской области</t>
  </si>
  <si>
    <t>Приложение 9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</si>
  <si>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</si>
  <si>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</si>
  <si>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</si>
  <si>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</si>
  <si>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</si>
  <si>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</si>
  <si>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</si>
  <si>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</si>
  <si>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</si>
  <si>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-</t>
  </si>
  <si>
    <t>Бюджетные ассигнования на исполнение муниципальных гарантий по возможным гарантийным случаям</t>
  </si>
  <si>
    <t>Объем, рублей</t>
  </si>
  <si>
    <t xml:space="preserve">ПРОГРАММА МУНИЦИПАЛЬНЫХ ГАРАНТИЙ МЫШЛАНСКОГО СЕЛЬСОВЕТА СУЗУНСКОГО РАЙОНА НОВОСИБИРСКОЙ ОБЛАСТИ В ВАЛЮТЕ РОССИЙСКОЙ ФЕДЕРАЦИИ НА 2024 ГОД И ПЛАНОВЫЙ ПЕРИОД 2025 И 2026 ГОДОВ
</t>
  </si>
  <si>
    <t>Раздел1. Перечень подлежащих предоставлению муниципальных гарантий муниципального образования Мышланского сельсовета Сузунского района Новосибирской области в 2024 году и в плановом периоде 2025-2026 годов</t>
  </si>
  <si>
    <t>Раздел 2. Общий объем бюджетных ассигнований, предусмотренных на исполнение муниципальных гарантий муниципального образования Мышланского сельсовета Сузунского района Новосибирской области по возможным гарантийным случаям в 2024 году и в плановом периоде 2025-2026 годов</t>
  </si>
  <si>
    <t>За счет источников финансирования дефицита бюджета Мышланского сельсовета Сузунского района Новосибирской области,всего</t>
  </si>
  <si>
    <t>Приложение 10</t>
  </si>
  <si>
    <t>Мероприятия, направленные на осуществление полномочий по внутреннему муниципальному финансовому контролю</t>
  </si>
  <si>
    <t>НАЦИОНАЛЬНАЯ ОБОРОНА</t>
  </si>
  <si>
    <t>Мобилизационная и вневойсковая подготовка</t>
  </si>
  <si>
    <t>Расходные обязательства на осуществление первичного воинского учета органами местного самоуправления поселений</t>
  </si>
  <si>
    <t>88.0.00.51180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</si>
  <si>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 год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</si>
  <si>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2024 год</t>
  </si>
  <si>
    <t>Муниципальная программа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</si>
  <si>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53.0.00.00000</t>
  </si>
  <si>
    <t>Реализация мероприятий муниципальной программы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</si>
  <si>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53.0.00.0409L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</si>
  <si>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</si>
  <si>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</si>
  <si>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</si>
  <si>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</si>
  <si>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Реализация проектов развития территорий муниципальных образований Новосибирской области, основанных на местных инициативах.</t>
  </si>
  <si>
    <t>66.0.00.70240</t>
  </si>
  <si>
    <t>Реализация проектов развития территорий муниципальных образований Новосибирской области, основанных на местных инициативах, в части софинансирования</t>
  </si>
  <si>
    <t>66.0.00.S0240</t>
  </si>
  <si>
    <t>88.0.00.05035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</si>
  <si>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 финансами в Новосибирской области"</t>
  </si>
  <si>
    <t>88.0.00.70510</t>
  </si>
  <si>
    <t>Прочие мероприятия по благоустройству, в части софинансирования</t>
  </si>
  <si>
    <t>88.0.00.S5035</t>
  </si>
  <si>
    <t>182 1 09 04053 10 0000 110</t>
  </si>
  <si>
    <t>В части доходов от использования имущества, находящегося в государственной и муниципальной собственности</t>
  </si>
  <si>
    <t>В части доходов от оказания платных услуг и компенсации затрат государства</t>
  </si>
  <si>
    <t>В части доходов от продажи материальных и нематериальных активов</t>
  </si>
  <si>
    <t>810 1 14 06013 10 0000 430</t>
  </si>
  <si>
    <t>В части штрафов, санкций, возмещения ущерба</t>
  </si>
  <si>
    <t>810 1 16 02020 02 0000 140</t>
  </si>
  <si>
    <t>В части прочих неналоговых доходов</t>
  </si>
  <si>
    <t>В части возврата остатков субсидий и субвенций прошлых лет</t>
  </si>
  <si>
    <t xml:space="preserve">В части безвозмездных поступлений от других бюджетов бюджетной системы </t>
  </si>
  <si>
    <t>2.1.</t>
  </si>
  <si>
    <t>1.1.</t>
  </si>
  <si>
    <t>3.1.</t>
  </si>
  <si>
    <t>4.1.</t>
  </si>
  <si>
    <t>5.1.</t>
  </si>
  <si>
    <t>6.1.</t>
  </si>
  <si>
    <t>7.1.</t>
  </si>
  <si>
    <t>8.1.</t>
  </si>
  <si>
    <t>8.2.</t>
  </si>
  <si>
    <t>8.3.</t>
  </si>
  <si>
    <t>8.4.</t>
  </si>
  <si>
    <t>8.5.</t>
  </si>
  <si>
    <t>8.6.</t>
  </si>
  <si>
    <t>8.7.</t>
  </si>
  <si>
    <t>822 1 08 04020 01 1000 110</t>
  </si>
  <si>
    <t>822 1 11 05013 10 0000 120</t>
  </si>
  <si>
    <t>822 1 11 05075 10 0000 120</t>
  </si>
  <si>
    <t>822 1 11 07015 10 0000 120</t>
  </si>
  <si>
    <t>822 1 11 09045 10 0000 120</t>
  </si>
  <si>
    <t>822 1 13 02995 10 0000 130</t>
  </si>
  <si>
    <t>822 1 14 02053 10 0000 410</t>
  </si>
  <si>
    <t>822 1 16 23051 10 0000 140</t>
  </si>
  <si>
    <t>822 1 16 07010 10 0000 140</t>
  </si>
  <si>
    <t>822 1 16 07090 10 0000 140</t>
  </si>
  <si>
    <t>822 1 17 01050 10 0000 180</t>
  </si>
  <si>
    <t>822 1 17 15030 10 0000 130</t>
  </si>
  <si>
    <t>822 2 18 60010 10 0000 150</t>
  </si>
  <si>
    <t>822 2 19 60010 10 0000 150</t>
  </si>
  <si>
    <t>822 2 02 15001 10 0000 150</t>
  </si>
  <si>
    <t>822 2 02 29999 10 0000 150</t>
  </si>
  <si>
    <t>822 2 02 30024 10 0000 150</t>
  </si>
  <si>
    <t>822 2 02 35118 10 0000 150</t>
  </si>
  <si>
    <t>822 2 02 49999 10 0000 150</t>
  </si>
  <si>
    <t>822 2 08 05000 10 0000 150</t>
  </si>
  <si>
    <t>ИНИЦИАТИВНЫЕ ПЛАТЕЖИ</t>
  </si>
  <si>
    <t>к решению 40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</si>
  <si>
    <t>Приложение № 1
к решению 40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</si>
  <si>
    <t>Приложение 2
к решению 40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</si>
  <si>
    <t>Приложение 3                                                                            к решению 40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</si>
  <si>
    <t>Приложение 4                                       к к решению 40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</si>
  <si>
    <t>к решению 40сессии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</si>
</sst>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0000"/>
    <numFmt numFmtId="165" formatCode="000"/>
    <numFmt numFmtId="166" formatCode="00;[Red]\-00;&quot;&quot;"/>
    <numFmt numFmtId="167" formatCode="#,##0.00;[Red]\-#,##0.00;0.00"/>
    <numFmt numFmtId="168" formatCode="00\.00\.0"/>
    <numFmt numFmtId="169" formatCode="00"/>
    <numFmt numFmtId="170" formatCode="&quot;&quot;#,##0.0;[Red]\-#,##0.0"/>
    <numFmt numFmtId="171" formatCode="#,##0.0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43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</cellStyleXfs>
  <cellXfs count="430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9" xfId="178" applyNumberFormat="1" applyFont="1" applyFill="1" applyBorder="1" applyAlignment="1" applyProtection="1">
      <alignment horizontal="center" vertical="center"/>
      <protection hidden="1"/>
    </xf>
    <xf numFmtId="0" fontId="15" fillId="0" borderId="10" xfId="178" applyNumberFormat="1" applyFont="1" applyFill="1" applyBorder="1" applyAlignment="1" applyProtection="1">
      <alignment horizontal="center" vertical="center"/>
      <protection hidden="1"/>
    </xf>
    <xf numFmtId="0" fontId="15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5" fontId="14" fillId="0" borderId="2" xfId="178" applyNumberFormat="1" applyFont="1" applyFill="1" applyBorder="1" applyAlignment="1" applyProtection="1">
      <protection hidden="1"/>
    </xf>
    <xf numFmtId="165" fontId="14" fillId="0" borderId="1" xfId="178" applyNumberFormat="1" applyFont="1" applyFill="1" applyBorder="1" applyAlignment="1" applyProtection="1">
      <protection hidden="1"/>
    </xf>
    <xf numFmtId="169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NumberFormat="1" applyFont="1" applyFill="1" applyAlignment="1" applyProtection="1">
      <alignment horizontal="centerContinuous"/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protection hidden="1"/>
    </xf>
    <xf numFmtId="0" fontId="18" fillId="0" borderId="0" xfId="178" applyFont="1" applyProtection="1">
      <protection hidden="1"/>
    </xf>
    <xf numFmtId="0" fontId="19" fillId="0" borderId="0" xfId="178" applyFont="1" applyFill="1" applyAlignment="1" applyProtection="1">
      <alignment wrapText="1"/>
      <protection hidden="1"/>
    </xf>
    <xf numFmtId="0" fontId="19" fillId="0" borderId="0" xfId="178" applyFont="1" applyAlignment="1" applyProtection="1">
      <alignment wrapText="1"/>
      <protection hidden="1"/>
    </xf>
    <xf numFmtId="0" fontId="19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/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2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2" fillId="0" borderId="0" xfId="178" applyNumberFormat="1" applyFont="1" applyFill="1" applyAlignment="1" applyProtection="1">
      <alignment horizontal="center" vertical="center" wrapText="1"/>
      <protection hidden="1"/>
    </xf>
    <xf numFmtId="0" fontId="23" fillId="0" borderId="10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12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5" fontId="8" fillId="0" borderId="2" xfId="178" applyNumberFormat="1" applyFont="1" applyFill="1" applyBorder="1" applyAlignment="1" applyProtection="1">
      <protection hidden="1"/>
    </xf>
    <xf numFmtId="165" fontId="8" fillId="0" borderId="1" xfId="178" applyNumberFormat="1" applyFont="1" applyFill="1" applyBorder="1" applyAlignment="1" applyProtection="1">
      <protection hidden="1"/>
    </xf>
    <xf numFmtId="0" fontId="18" fillId="0" borderId="0" xfId="178" applyFont="1"/>
    <xf numFmtId="0" fontId="8" fillId="0" borderId="0" xfId="179" applyFont="1"/>
    <xf numFmtId="0" fontId="8" fillId="0" borderId="0" xfId="179" applyFont="1" applyAlignment="1">
      <alignment horizontal="right"/>
    </xf>
    <xf numFmtId="0" fontId="24" fillId="0" borderId="0" xfId="179"/>
    <xf numFmtId="0" fontId="8" fillId="0" borderId="4" xfId="179" applyFont="1" applyBorder="1"/>
    <xf numFmtId="0" fontId="8" fillId="0" borderId="4" xfId="179" applyFont="1" applyBorder="1" applyAlignment="1">
      <alignment horizontal="center" wrapText="1"/>
    </xf>
    <xf numFmtId="0" fontId="8" fillId="0" borderId="4" xfId="179" applyFont="1" applyBorder="1" applyAlignment="1">
      <alignment wrapText="1"/>
    </xf>
    <xf numFmtId="49" fontId="8" fillId="0" borderId="4" xfId="179" applyNumberFormat="1" applyFont="1" applyBorder="1" applyAlignment="1">
      <alignment horizontal="right"/>
    </xf>
    <xf numFmtId="4" fontId="8" fillId="0" borderId="1" xfId="179" applyNumberFormat="1" applyFont="1" applyBorder="1" applyAlignment="1"/>
    <xf numFmtId="4" fontId="8" fillId="0" borderId="4" xfId="179" applyNumberFormat="1" applyFont="1" applyBorder="1" applyAlignment="1"/>
    <xf numFmtId="0" fontId="8" fillId="0" borderId="0" xfId="1" applyFont="1" applyAlignment="1">
      <alignment horizontal="center" vertical="justify"/>
    </xf>
    <xf numFmtId="0" fontId="8" fillId="0" borderId="0" xfId="1" applyFont="1" applyFill="1" applyAlignment="1">
      <alignment vertical="justify"/>
    </xf>
    <xf numFmtId="0" fontId="8" fillId="0" borderId="0" xfId="1" applyFont="1" applyFill="1" applyAlignment="1">
      <alignment horizontal="right" vertical="justify"/>
    </xf>
    <xf numFmtId="0" fontId="8" fillId="0" borderId="0" xfId="1" applyFont="1"/>
    <xf numFmtId="0" fontId="8" fillId="0" borderId="0" xfId="1" applyFont="1" applyAlignment="1">
      <alignment horizontal="right"/>
    </xf>
    <xf numFmtId="0" fontId="2" fillId="0" borderId="0" xfId="1"/>
    <xf numFmtId="0" fontId="8" fillId="0" borderId="0" xfId="1" applyFont="1" applyAlignment="1">
      <alignment horizontal="center" wrapText="1"/>
    </xf>
    <xf numFmtId="0" fontId="8" fillId="0" borderId="3" xfId="1" applyFont="1" applyBorder="1" applyAlignment="1">
      <alignment horizontal="center" vertical="justify"/>
    </xf>
    <xf numFmtId="0" fontId="8" fillId="0" borderId="3" xfId="1" applyFont="1" applyFill="1" applyBorder="1" applyAlignment="1">
      <alignment horizontal="center" vertical="justify" wrapText="1"/>
    </xf>
    <xf numFmtId="0" fontId="8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Font="1" applyBorder="1" applyAlignment="1">
      <alignment horizontal="center" vertical="justify"/>
    </xf>
    <xf numFmtId="49" fontId="8" fillId="0" borderId="4" xfId="1" applyNumberFormat="1" applyFont="1" applyFill="1" applyBorder="1" applyAlignment="1">
      <alignment horizontal="center" vertical="justify" wrapText="1"/>
    </xf>
    <xf numFmtId="0" fontId="8" fillId="0" borderId="4" xfId="1" applyFont="1" applyBorder="1" applyAlignment="1">
      <alignment horizontal="left" vertical="justify"/>
    </xf>
    <xf numFmtId="0" fontId="8" fillId="0" borderId="3" xfId="1" applyFont="1" applyFill="1" applyBorder="1" applyAlignment="1">
      <alignment vertical="center" wrapText="1"/>
    </xf>
    <xf numFmtId="0" fontId="8" fillId="0" borderId="4" xfId="1" applyFont="1" applyBorder="1"/>
    <xf numFmtId="0" fontId="8" fillId="0" borderId="4" xfId="1" applyFont="1" applyBorder="1" applyAlignment="1">
      <alignment horizontal="center" vertical="center"/>
    </xf>
    <xf numFmtId="4" fontId="27" fillId="0" borderId="17" xfId="1" applyNumberFormat="1" applyFont="1" applyBorder="1" applyAlignment="1">
      <alignment horizontal="right" vertical="top" wrapText="1"/>
    </xf>
    <xf numFmtId="0" fontId="8" fillId="2" borderId="4" xfId="1" applyFont="1" applyFill="1" applyBorder="1" applyAlignment="1">
      <alignment horizontal="left" vertical="center" wrapText="1"/>
    </xf>
    <xf numFmtId="4" fontId="8" fillId="0" borderId="4" xfId="1" applyNumberFormat="1" applyFont="1" applyBorder="1"/>
    <xf numFmtId="0" fontId="2" fillId="3" borderId="4" xfId="1" applyFill="1" applyBorder="1" applyAlignment="1">
      <alignment wrapText="1"/>
    </xf>
    <xf numFmtId="0" fontId="2" fillId="3" borderId="0" xfId="1" applyFill="1"/>
    <xf numFmtId="0" fontId="27" fillId="3" borderId="18" xfId="1" applyFont="1" applyFill="1" applyBorder="1" applyAlignment="1">
      <alignment horizontal="left" vertical="top" wrapText="1"/>
    </xf>
    <xf numFmtId="170" fontId="27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28" fillId="0" borderId="0" xfId="1" applyFont="1"/>
    <xf numFmtId="49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/>
    </xf>
    <xf numFmtId="0" fontId="4" fillId="0" borderId="0" xfId="1" applyFont="1" applyAlignment="1">
      <alignment wrapText="1"/>
    </xf>
    <xf numFmtId="0" fontId="8" fillId="0" borderId="0" xfId="1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8" fillId="0" borderId="0" xfId="1" applyFont="1" applyBorder="1" applyAlignment="1"/>
    <xf numFmtId="49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right" vertical="center" wrapText="1"/>
    </xf>
    <xf numFmtId="0" fontId="8" fillId="0" borderId="0" xfId="181" applyNumberFormat="1" applyFont="1" applyFill="1" applyAlignment="1" applyProtection="1">
      <alignment horizontal="right" vertical="center" wrapText="1"/>
      <protection hidden="1"/>
    </xf>
    <xf numFmtId="0" fontId="8" fillId="0" borderId="0" xfId="1" applyFont="1" applyAlignment="1">
      <alignment wrapText="1" shrinkToFit="1"/>
    </xf>
    <xf numFmtId="171" fontId="8" fillId="0" borderId="4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horizontal="justify" vertical="top" wrapText="1"/>
    </xf>
    <xf numFmtId="0" fontId="31" fillId="0" borderId="0" xfId="178" applyFont="1" applyFill="1" applyAlignment="1" applyProtection="1">
      <protection hidden="1"/>
    </xf>
    <xf numFmtId="0" fontId="14" fillId="0" borderId="0" xfId="178" applyNumberFormat="1" applyFont="1" applyFill="1" applyAlignment="1" applyProtection="1">
      <alignment horizontal="right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32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Font="1" applyFill="1" applyBorder="1" applyAlignment="1" applyProtection="1">
      <protection hidden="1"/>
    </xf>
    <xf numFmtId="0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3" fillId="0" borderId="4" xfId="178" applyFont="1" applyFill="1" applyBorder="1" applyAlignment="1" applyProtection="1">
      <protection hidden="1"/>
    </xf>
    <xf numFmtId="0" fontId="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" fontId="4" fillId="0" borderId="4" xfId="0" applyNumberFormat="1" applyFont="1" applyBorder="1" applyAlignment="1">
      <alignment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NumberFormat="1" applyFont="1" applyBorder="1" applyAlignment="1">
      <alignment vertical="center" wrapText="1" shrinkToFit="1"/>
    </xf>
    <xf numFmtId="4" fontId="20" fillId="0" borderId="4" xfId="0" applyNumberFormat="1" applyFont="1" applyBorder="1" applyAlignment="1">
      <alignment vertical="center" wrapText="1" shrinkToFit="1"/>
    </xf>
    <xf numFmtId="0" fontId="4" fillId="3" borderId="4" xfId="0" applyNumberFormat="1" applyFont="1" applyFill="1" applyBorder="1" applyAlignment="1">
      <alignment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 wrapText="1" shrinkToFit="1"/>
    </xf>
    <xf numFmtId="4" fontId="4" fillId="3" borderId="4" xfId="0" applyNumberFormat="1" applyFont="1" applyFill="1" applyBorder="1" applyAlignment="1">
      <alignment vertical="center" wrapText="1" shrinkToFit="1"/>
    </xf>
    <xf numFmtId="0" fontId="0" fillId="3" borderId="0" xfId="0" applyFill="1"/>
    <xf numFmtId="49" fontId="4" fillId="3" borderId="4" xfId="0" applyNumberFormat="1" applyFont="1" applyFill="1" applyBorder="1" applyAlignment="1">
      <alignment vertical="center" wrapText="1" shrinkToFit="1"/>
    </xf>
    <xf numFmtId="49" fontId="4" fillId="3" borderId="4" xfId="0" applyNumberFormat="1" applyFont="1" applyFill="1" applyBorder="1" applyAlignment="1">
      <alignment horizontal="center"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3" fillId="0" borderId="0" xfId="178" applyAlignment="1"/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 wrapText="1"/>
    </xf>
    <xf numFmtId="49" fontId="4" fillId="0" borderId="4" xfId="183" applyNumberFormat="1" applyFont="1" applyBorder="1" applyAlignment="1">
      <alignment horizontal="center" vertical="center" wrapText="1" shrinkToFit="1"/>
    </xf>
    <xf numFmtId="2" fontId="4" fillId="0" borderId="4" xfId="183" applyNumberFormat="1" applyFont="1" applyFill="1" applyBorder="1" applyAlignment="1">
      <alignment vertical="center" wrapText="1" shrinkToFit="1"/>
    </xf>
    <xf numFmtId="49" fontId="4" fillId="0" borderId="4" xfId="183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horizontal="center" vertical="center" wrapText="1"/>
    </xf>
    <xf numFmtId="49" fontId="4" fillId="0" borderId="3" xfId="183" applyNumberFormat="1" applyFont="1" applyBorder="1" applyAlignment="1">
      <alignment horizontal="center" vertical="center" wrapText="1" shrinkToFit="1"/>
    </xf>
    <xf numFmtId="49" fontId="4" fillId="0" borderId="3" xfId="183" applyNumberFormat="1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horizontal="center" vertical="center" wrapText="1" shrinkToFit="1"/>
    </xf>
    <xf numFmtId="49" fontId="4" fillId="0" borderId="4" xfId="183" applyNumberFormat="1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183" applyNumberFormat="1" applyFont="1" applyFill="1" applyBorder="1" applyAlignment="1">
      <alignment horizontal="center" vertical="center" wrapText="1" shrinkToFit="1"/>
    </xf>
    <xf numFmtId="49" fontId="4" fillId="2" borderId="4" xfId="183" applyNumberFormat="1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49" fontId="11" fillId="0" borderId="4" xfId="177" applyNumberFormat="1" applyFont="1" applyFill="1" applyBorder="1" applyAlignment="1">
      <alignment horizontal="center" vertical="center" wrapText="1"/>
    </xf>
    <xf numFmtId="0" fontId="11" fillId="0" borderId="4" xfId="177" applyFont="1" applyFill="1" applyBorder="1" applyAlignment="1">
      <alignment horizontal="justify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justify" vertical="center" wrapText="1"/>
    </xf>
    <xf numFmtId="167" fontId="14" fillId="0" borderId="4" xfId="187" applyNumberFormat="1" applyFont="1" applyFill="1" applyBorder="1" applyAlignment="1" applyProtection="1">
      <alignment horizontal="right" vertical="center"/>
      <protection hidden="1"/>
    </xf>
    <xf numFmtId="167" fontId="15" fillId="0" borderId="4" xfId="187" applyNumberFormat="1" applyFont="1" applyFill="1" applyBorder="1" applyAlignment="1" applyProtection="1">
      <alignment horizontal="right" vertical="center"/>
      <protection hidden="1"/>
    </xf>
    <xf numFmtId="0" fontId="4" fillId="0" borderId="4" xfId="0" applyFont="1" applyBorder="1" applyAlignment="1">
      <alignment vertical="center" wrapText="1"/>
    </xf>
    <xf numFmtId="49" fontId="8" fillId="0" borderId="3" xfId="1" applyNumberFormat="1" applyFont="1" applyFill="1" applyBorder="1" applyAlignment="1">
      <alignment horizontal="left" vertical="center" wrapText="1"/>
    </xf>
    <xf numFmtId="4" fontId="6" fillId="0" borderId="4" xfId="1" applyNumberFormat="1" applyFont="1" applyBorder="1"/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0" fontId="35" fillId="0" borderId="0" xfId="178" applyFont="1" applyProtection="1">
      <protection hidden="1"/>
    </xf>
    <xf numFmtId="0" fontId="36" fillId="0" borderId="0" xfId="182" applyFont="1" applyFill="1" applyAlignment="1">
      <alignment horizontal="right"/>
    </xf>
    <xf numFmtId="0" fontId="35" fillId="0" borderId="0" xfId="178" applyFont="1" applyFill="1" applyProtection="1">
      <protection hidden="1"/>
    </xf>
    <xf numFmtId="0" fontId="35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 vertical="center"/>
      <protection hidden="1"/>
    </xf>
    <xf numFmtId="4" fontId="0" fillId="0" borderId="0" xfId="0" applyNumberFormat="1"/>
    <xf numFmtId="167" fontId="39" fillId="0" borderId="1" xfId="220" applyNumberFormat="1" applyFont="1" applyFill="1" applyBorder="1" applyAlignment="1" applyProtection="1">
      <alignment horizontal="right" vertical="center"/>
      <protection hidden="1"/>
    </xf>
    <xf numFmtId="167" fontId="39" fillId="0" borderId="1" xfId="220" applyNumberFormat="1" applyFont="1" applyFill="1" applyBorder="1" applyAlignment="1" applyProtection="1">
      <alignment horizontal="right"/>
      <protection hidden="1"/>
    </xf>
    <xf numFmtId="167" fontId="8" fillId="0" borderId="1" xfId="220" applyNumberFormat="1" applyFont="1" applyFill="1" applyBorder="1" applyAlignment="1" applyProtection="1">
      <alignment horizontal="right" vertical="center"/>
      <protection hidden="1"/>
    </xf>
    <xf numFmtId="0" fontId="38" fillId="0" borderId="1" xfId="220" applyNumberFormat="1" applyFont="1" applyFill="1" applyBorder="1" applyAlignment="1" applyProtection="1">
      <alignment horizontal="left" vertical="center" wrapText="1"/>
      <protection hidden="1"/>
    </xf>
    <xf numFmtId="167" fontId="38" fillId="0" borderId="4" xfId="220" applyNumberFormat="1" applyFont="1" applyFill="1" applyBorder="1" applyAlignment="1" applyProtection="1">
      <alignment horizontal="right" vertical="center"/>
      <protection hidden="1"/>
    </xf>
    <xf numFmtId="0" fontId="13" fillId="0" borderId="0" xfId="178" applyFill="1"/>
    <xf numFmtId="0" fontId="13" fillId="0" borderId="0" xfId="178" applyFill="1" applyProtection="1">
      <protection hidden="1"/>
    </xf>
    <xf numFmtId="167" fontId="38" fillId="0" borderId="4" xfId="222" applyNumberFormat="1" applyFont="1" applyFill="1" applyBorder="1" applyAlignment="1" applyProtection="1">
      <alignment horizontal="right" vertical="center"/>
      <protection hidden="1"/>
    </xf>
    <xf numFmtId="167" fontId="39" fillId="0" borderId="4" xfId="222" applyNumberFormat="1" applyFont="1" applyFill="1" applyBorder="1" applyAlignment="1" applyProtection="1">
      <alignment horizontal="right" vertical="center"/>
      <protection hidden="1"/>
    </xf>
    <xf numFmtId="4" fontId="27" fillId="0" borderId="18" xfId="1" applyNumberFormat="1" applyFont="1" applyBorder="1" applyAlignment="1">
      <alignment horizontal="right" vertical="top" wrapText="1"/>
    </xf>
    <xf numFmtId="4" fontId="27" fillId="0" borderId="17" xfId="1" applyNumberFormat="1" applyFont="1" applyBorder="1" applyAlignment="1">
      <alignment horizontal="right" vertical="center" wrapText="1"/>
    </xf>
    <xf numFmtId="167" fontId="15" fillId="0" borderId="4" xfId="178" applyNumberFormat="1" applyFont="1" applyFill="1" applyBorder="1" applyAlignment="1" applyProtection="1">
      <alignment horizontal="right" vertical="center"/>
      <protection hidden="1"/>
    </xf>
    <xf numFmtId="168" fontId="14" fillId="0" borderId="7" xfId="178" applyNumberFormat="1" applyFont="1" applyFill="1" applyBorder="1" applyAlignment="1" applyProtection="1">
      <alignment horizontal="right" vertical="center"/>
      <protection hidden="1"/>
    </xf>
    <xf numFmtId="167" fontId="15" fillId="0" borderId="1" xfId="178" applyNumberFormat="1" applyFont="1" applyFill="1" applyBorder="1" applyAlignment="1" applyProtection="1">
      <alignment horizontal="right" vertical="center"/>
      <protection hidden="1"/>
    </xf>
    <xf numFmtId="0" fontId="15" fillId="0" borderId="1" xfId="178" applyNumberFormat="1" applyFont="1" applyFill="1" applyBorder="1" applyAlignment="1" applyProtection="1">
      <alignment horizontal="left" vertical="center"/>
      <protection hidden="1"/>
    </xf>
    <xf numFmtId="4" fontId="15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Alignment="1" applyProtection="1">
      <protection hidden="1"/>
    </xf>
    <xf numFmtId="0" fontId="14" fillId="0" borderId="0" xfId="178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Protection="1">
      <protection hidden="1"/>
    </xf>
    <xf numFmtId="0" fontId="36" fillId="0" borderId="0" xfId="0" applyFont="1"/>
    <xf numFmtId="0" fontId="36" fillId="0" borderId="0" xfId="0" applyFont="1" applyAlignment="1">
      <alignment horizontal="right"/>
    </xf>
    <xf numFmtId="0" fontId="36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top" wrapText="1"/>
    </xf>
    <xf numFmtId="0" fontId="36" fillId="0" borderId="4" xfId="0" applyFont="1" applyBorder="1"/>
    <xf numFmtId="2" fontId="36" fillId="0" borderId="4" xfId="0" applyNumberFormat="1" applyFont="1" applyBorder="1" applyAlignment="1">
      <alignment horizontal="center" vertical="center"/>
    </xf>
    <xf numFmtId="0" fontId="15" fillId="0" borderId="4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15" fillId="0" borderId="2" xfId="178" applyNumberFormat="1" applyFont="1" applyFill="1" applyBorder="1" applyAlignment="1" applyProtection="1">
      <alignment horizontal="center" vertical="center"/>
      <protection hidden="1"/>
    </xf>
    <xf numFmtId="167" fontId="38" fillId="0" borderId="4" xfId="238" applyNumberFormat="1" applyFont="1" applyFill="1" applyBorder="1" applyAlignment="1" applyProtection="1">
      <alignment horizontal="right" vertical="center"/>
      <protection hidden="1"/>
    </xf>
    <xf numFmtId="167" fontId="38" fillId="0" borderId="1" xfId="238" applyNumberFormat="1" applyFont="1" applyFill="1" applyBorder="1" applyAlignment="1" applyProtection="1">
      <alignment horizontal="right" vertical="center"/>
      <protection hidden="1"/>
    </xf>
    <xf numFmtId="167" fontId="39" fillId="0" borderId="4" xfId="238" applyNumberFormat="1" applyFont="1" applyFill="1" applyBorder="1" applyAlignment="1" applyProtection="1">
      <alignment horizontal="right" vertical="center"/>
      <protection hidden="1"/>
    </xf>
    <xf numFmtId="167" fontId="39" fillId="0" borderId="1" xfId="238" applyNumberFormat="1" applyFont="1" applyFill="1" applyBorder="1" applyAlignment="1" applyProtection="1">
      <alignment horizontal="right" vertical="center"/>
      <protection hidden="1"/>
    </xf>
    <xf numFmtId="168" fontId="39" fillId="0" borderId="7" xfId="238" applyNumberFormat="1" applyFont="1" applyFill="1" applyBorder="1" applyAlignment="1" applyProtection="1">
      <alignment horizontal="right" vertical="center"/>
      <protection hidden="1"/>
    </xf>
    <xf numFmtId="9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15" fillId="0" borderId="0" xfId="178" applyNumberFormat="1" applyFont="1" applyFill="1" applyBorder="1" applyAlignment="1" applyProtection="1">
      <alignment horizontal="center" vertical="center"/>
      <protection hidden="1"/>
    </xf>
    <xf numFmtId="0" fontId="8" fillId="0" borderId="1" xfId="178" applyNumberFormat="1" applyFont="1" applyFill="1" applyBorder="1" applyAlignment="1" applyProtection="1">
      <alignment horizontal="center" vertical="center"/>
      <protection hidden="1"/>
    </xf>
    <xf numFmtId="0" fontId="8" fillId="0" borderId="1" xfId="220" applyNumberFormat="1" applyFont="1" applyFill="1" applyBorder="1" applyAlignment="1" applyProtection="1">
      <alignment horizontal="left" vertical="center" wrapText="1"/>
      <protection hidden="1"/>
    </xf>
    <xf numFmtId="167" fontId="8" fillId="0" borderId="4" xfId="178" applyNumberFormat="1" applyFont="1" applyFill="1" applyBorder="1" applyAlignment="1" applyProtection="1">
      <alignment horizontal="right" vertical="center"/>
      <protection hidden="1"/>
    </xf>
    <xf numFmtId="0" fontId="8" fillId="0" borderId="7" xfId="178" applyNumberFormat="1" applyFont="1" applyFill="1" applyBorder="1" applyAlignment="1" applyProtection="1">
      <alignment horizontal="center" vertical="center"/>
      <protection hidden="1"/>
    </xf>
    <xf numFmtId="0" fontId="8" fillId="0" borderId="2" xfId="178" applyNumberFormat="1" applyFont="1" applyFill="1" applyBorder="1" applyAlignment="1" applyProtection="1">
      <alignment horizontal="center" vertical="center"/>
      <protection hidden="1"/>
    </xf>
    <xf numFmtId="167" fontId="8" fillId="0" borderId="4" xfId="220" applyNumberFormat="1" applyFont="1" applyFill="1" applyBorder="1" applyAlignment="1" applyProtection="1">
      <alignment horizontal="right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/>
      <protection hidden="1"/>
    </xf>
    <xf numFmtId="0" fontId="6" fillId="0" borderId="1" xfId="220" applyNumberFormat="1" applyFont="1" applyFill="1" applyBorder="1" applyAlignment="1" applyProtection="1">
      <alignment horizontal="left" vertical="center" wrapText="1"/>
      <protection hidden="1"/>
    </xf>
    <xf numFmtId="167" fontId="8" fillId="0" borderId="4" xfId="238" applyNumberFormat="1" applyFont="1" applyFill="1" applyBorder="1" applyAlignment="1" applyProtection="1">
      <alignment horizontal="right" vertical="center"/>
      <protection hidden="1"/>
    </xf>
    <xf numFmtId="168" fontId="8" fillId="0" borderId="7" xfId="238" applyNumberFormat="1" applyFont="1" applyFill="1" applyBorder="1" applyAlignment="1" applyProtection="1">
      <alignment horizontal="right" vertical="center"/>
      <protection hidden="1"/>
    </xf>
    <xf numFmtId="167" fontId="8" fillId="0" borderId="1" xfId="238" applyNumberFormat="1" applyFont="1" applyFill="1" applyBorder="1" applyAlignment="1" applyProtection="1">
      <alignment horizontal="right" vertical="center"/>
      <protection hidden="1"/>
    </xf>
    <xf numFmtId="167" fontId="39" fillId="0" borderId="22" xfId="220" applyNumberFormat="1" applyFont="1" applyFill="1" applyBorder="1" applyAlignment="1" applyProtection="1">
      <alignment horizontal="right" vertical="center"/>
      <protection hidden="1"/>
    </xf>
    <xf numFmtId="167" fontId="38" fillId="0" borderId="4" xfId="240" applyNumberFormat="1" applyFont="1" applyFill="1" applyBorder="1" applyAlignment="1" applyProtection="1">
      <alignment horizontal="right" vertical="center"/>
      <protection hidden="1"/>
    </xf>
    <xf numFmtId="167" fontId="38" fillId="0" borderId="1" xfId="240" applyNumberFormat="1" applyFont="1" applyFill="1" applyBorder="1" applyAlignment="1" applyProtection="1">
      <alignment horizontal="right" vertical="center"/>
      <protection hidden="1"/>
    </xf>
    <xf numFmtId="0" fontId="38" fillId="0" borderId="2" xfId="240" applyNumberFormat="1" applyFont="1" applyFill="1" applyBorder="1" applyAlignment="1" applyProtection="1">
      <alignment horizontal="left" vertical="center"/>
      <protection hidden="1"/>
    </xf>
    <xf numFmtId="0" fontId="38" fillId="0" borderId="7" xfId="240" applyNumberFormat="1" applyFont="1" applyFill="1" applyBorder="1" applyAlignment="1" applyProtection="1">
      <alignment horizontal="left" vertical="center"/>
      <protection hidden="1"/>
    </xf>
    <xf numFmtId="0" fontId="38" fillId="0" borderId="1" xfId="240" applyNumberFormat="1" applyFont="1" applyFill="1" applyBorder="1" applyAlignment="1" applyProtection="1">
      <alignment horizontal="left" vertical="center"/>
      <protection hidden="1"/>
    </xf>
    <xf numFmtId="167" fontId="39" fillId="0" borderId="4" xfId="240" applyNumberFormat="1" applyFont="1" applyFill="1" applyBorder="1" applyAlignment="1" applyProtection="1">
      <alignment horizontal="right" vertical="center"/>
      <protection hidden="1"/>
    </xf>
    <xf numFmtId="167" fontId="39" fillId="0" borderId="1" xfId="240" applyNumberFormat="1" applyFont="1" applyFill="1" applyBorder="1" applyAlignment="1" applyProtection="1">
      <alignment horizontal="right" vertical="center"/>
      <protection hidden="1"/>
    </xf>
    <xf numFmtId="0" fontId="39" fillId="0" borderId="4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center" vertical="center"/>
      <protection hidden="1"/>
    </xf>
    <xf numFmtId="166" fontId="39" fillId="0" borderId="4" xfId="240" applyNumberFormat="1" applyFont="1" applyFill="1" applyBorder="1" applyAlignment="1" applyProtection="1">
      <alignment horizontal="center" vertical="center"/>
      <protection hidden="1"/>
    </xf>
    <xf numFmtId="166" fontId="39" fillId="0" borderId="1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left" vertical="center" wrapText="1"/>
      <protection hidden="1"/>
    </xf>
    <xf numFmtId="0" fontId="38" fillId="0" borderId="4" xfId="240" applyNumberFormat="1" applyFont="1" applyFill="1" applyBorder="1" applyAlignment="1" applyProtection="1">
      <alignment horizontal="center" vertical="center"/>
      <protection hidden="1"/>
    </xf>
    <xf numFmtId="0" fontId="38" fillId="0" borderId="1" xfId="240" applyNumberFormat="1" applyFont="1" applyFill="1" applyBorder="1" applyAlignment="1" applyProtection="1">
      <alignment horizontal="center" vertical="center"/>
      <protection hidden="1"/>
    </xf>
    <xf numFmtId="166" fontId="38" fillId="0" borderId="4" xfId="240" applyNumberFormat="1" applyFont="1" applyFill="1" applyBorder="1" applyAlignment="1" applyProtection="1">
      <alignment horizontal="center" vertical="center"/>
      <protection hidden="1"/>
    </xf>
    <xf numFmtId="166" fontId="38" fillId="0" borderId="1" xfId="240" applyNumberFormat="1" applyFont="1" applyFill="1" applyBorder="1" applyAlignment="1" applyProtection="1">
      <alignment horizontal="center" vertical="center"/>
      <protection hidden="1"/>
    </xf>
    <xf numFmtId="0" fontId="38" fillId="0" borderId="1" xfId="240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40" applyNumberFormat="1" applyFont="1" applyFill="1" applyBorder="1" applyAlignment="1" applyProtection="1">
      <alignment horizontal="left" vertical="center" wrapText="1"/>
      <protection hidden="1"/>
    </xf>
    <xf numFmtId="167" fontId="38" fillId="0" borderId="4" xfId="241" applyNumberFormat="1" applyFont="1" applyFill="1" applyBorder="1" applyAlignment="1" applyProtection="1">
      <alignment horizontal="right" vertical="center"/>
      <protection hidden="1"/>
    </xf>
    <xf numFmtId="167" fontId="38" fillId="0" borderId="1" xfId="241" applyNumberFormat="1" applyFont="1" applyFill="1" applyBorder="1" applyAlignment="1" applyProtection="1">
      <alignment horizontal="right" vertical="center"/>
      <protection hidden="1"/>
    </xf>
    <xf numFmtId="0" fontId="38" fillId="0" borderId="1" xfId="241" applyNumberFormat="1" applyFont="1" applyFill="1" applyBorder="1" applyAlignment="1" applyProtection="1">
      <alignment horizontal="left" vertical="center"/>
      <protection hidden="1"/>
    </xf>
    <xf numFmtId="0" fontId="38" fillId="0" borderId="4" xfId="241" applyNumberFormat="1" applyFont="1" applyFill="1" applyBorder="1" applyAlignment="1" applyProtection="1">
      <alignment horizontal="left" vertical="center"/>
      <protection hidden="1"/>
    </xf>
    <xf numFmtId="0" fontId="38" fillId="0" borderId="2" xfId="241" applyNumberFormat="1" applyFont="1" applyFill="1" applyBorder="1" applyAlignment="1" applyProtection="1">
      <alignment horizontal="left" vertical="center"/>
      <protection hidden="1"/>
    </xf>
    <xf numFmtId="167" fontId="39" fillId="0" borderId="4" xfId="241" applyNumberFormat="1" applyFont="1" applyFill="1" applyBorder="1" applyAlignment="1" applyProtection="1">
      <alignment horizontal="right" vertical="center"/>
      <protection hidden="1"/>
    </xf>
    <xf numFmtId="167" fontId="39" fillId="0" borderId="1" xfId="241" applyNumberFormat="1" applyFont="1" applyFill="1" applyBorder="1" applyAlignment="1" applyProtection="1">
      <alignment horizontal="right" vertical="center"/>
      <protection hidden="1"/>
    </xf>
    <xf numFmtId="166" fontId="39" fillId="0" borderId="1" xfId="241" applyNumberFormat="1" applyFont="1" applyFill="1" applyBorder="1" applyAlignment="1" applyProtection="1">
      <alignment horizontal="center" vertical="center"/>
      <protection hidden="1"/>
    </xf>
    <xf numFmtId="0" fontId="39" fillId="0" borderId="1" xfId="241" applyNumberFormat="1" applyFont="1" applyFill="1" applyBorder="1" applyAlignment="1" applyProtection="1">
      <alignment horizontal="center" vertical="center"/>
      <protection hidden="1"/>
    </xf>
    <xf numFmtId="0" fontId="39" fillId="0" borderId="1" xfId="241" applyNumberFormat="1" applyFont="1" applyFill="1" applyBorder="1" applyAlignment="1" applyProtection="1">
      <alignment horizontal="left" vertical="center" wrapText="1"/>
      <protection hidden="1"/>
    </xf>
    <xf numFmtId="166" fontId="38" fillId="0" borderId="1" xfId="241" applyNumberFormat="1" applyFont="1" applyFill="1" applyBorder="1" applyAlignment="1" applyProtection="1">
      <alignment horizontal="center" vertical="center"/>
      <protection hidden="1"/>
    </xf>
    <xf numFmtId="0" fontId="38" fillId="0" borderId="1" xfId="241" applyNumberFormat="1" applyFont="1" applyFill="1" applyBorder="1" applyAlignment="1" applyProtection="1">
      <alignment horizontal="center" vertical="center"/>
      <protection hidden="1"/>
    </xf>
    <xf numFmtId="0" fontId="38" fillId="0" borderId="1" xfId="241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41" applyNumberFormat="1" applyFont="1" applyFill="1" applyBorder="1" applyAlignment="1" applyProtection="1">
      <alignment horizontal="left" vertical="center" wrapText="1"/>
      <protection hidden="1"/>
    </xf>
    <xf numFmtId="167" fontId="38" fillId="0" borderId="4" xfId="242" applyNumberFormat="1" applyFont="1" applyFill="1" applyBorder="1" applyAlignment="1" applyProtection="1">
      <alignment horizontal="right" vertical="center"/>
      <protection hidden="1"/>
    </xf>
    <xf numFmtId="167" fontId="38" fillId="0" borderId="7" xfId="242" applyNumberFormat="1" applyFont="1" applyFill="1" applyBorder="1" applyAlignment="1" applyProtection="1">
      <alignment horizontal="right" vertical="center"/>
      <protection hidden="1"/>
    </xf>
    <xf numFmtId="0" fontId="38" fillId="0" borderId="7" xfId="242" applyNumberFormat="1" applyFont="1" applyFill="1" applyBorder="1" applyAlignment="1" applyProtection="1">
      <alignment horizontal="left" vertical="center"/>
      <protection hidden="1"/>
    </xf>
    <xf numFmtId="0" fontId="38" fillId="0" borderId="1" xfId="242" applyNumberFormat="1" applyFont="1" applyFill="1" applyBorder="1" applyAlignment="1" applyProtection="1">
      <alignment horizontal="left" vertical="center"/>
      <protection hidden="1"/>
    </xf>
    <xf numFmtId="167" fontId="39" fillId="0" borderId="4" xfId="242" applyNumberFormat="1" applyFont="1" applyFill="1" applyBorder="1" applyAlignment="1" applyProtection="1">
      <alignment horizontal="right" vertical="center"/>
      <protection hidden="1"/>
    </xf>
    <xf numFmtId="167" fontId="39" fillId="0" borderId="1" xfId="242" applyNumberFormat="1" applyFont="1" applyFill="1" applyBorder="1" applyAlignment="1" applyProtection="1">
      <alignment horizontal="right" vertical="center"/>
      <protection hidden="1"/>
    </xf>
    <xf numFmtId="0" fontId="39" fillId="0" borderId="4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center" vertical="center"/>
      <protection hidden="1"/>
    </xf>
    <xf numFmtId="166" fontId="39" fillId="0" borderId="1" xfId="242" applyNumberFormat="1" applyFont="1" applyFill="1" applyBorder="1" applyAlignment="1" applyProtection="1">
      <alignment horizontal="center" vertical="center"/>
      <protection hidden="1"/>
    </xf>
    <xf numFmtId="165" fontId="39" fillId="0" borderId="1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left" vertical="center" wrapText="1"/>
      <protection hidden="1"/>
    </xf>
    <xf numFmtId="167" fontId="38" fillId="0" borderId="1" xfId="242" applyNumberFormat="1" applyFont="1" applyFill="1" applyBorder="1" applyAlignment="1" applyProtection="1">
      <alignment horizontal="right" vertical="center"/>
      <protection hidden="1"/>
    </xf>
    <xf numFmtId="0" fontId="38" fillId="0" borderId="4" xfId="242" applyNumberFormat="1" applyFont="1" applyFill="1" applyBorder="1" applyAlignment="1" applyProtection="1">
      <alignment horizontal="center" vertical="center"/>
      <protection hidden="1"/>
    </xf>
    <xf numFmtId="0" fontId="38" fillId="0" borderId="1" xfId="242" applyNumberFormat="1" applyFont="1" applyFill="1" applyBorder="1" applyAlignment="1" applyProtection="1">
      <alignment horizontal="center" vertical="center"/>
      <protection hidden="1"/>
    </xf>
    <xf numFmtId="166" fontId="38" fillId="0" borderId="1" xfId="242" applyNumberFormat="1" applyFont="1" applyFill="1" applyBorder="1" applyAlignment="1" applyProtection="1">
      <alignment horizontal="center" vertical="center"/>
      <protection hidden="1"/>
    </xf>
    <xf numFmtId="165" fontId="38" fillId="0" borderId="1" xfId="242" applyNumberFormat="1" applyFont="1" applyFill="1" applyBorder="1" applyAlignment="1" applyProtection="1">
      <alignment horizontal="center" vertical="center"/>
      <protection hidden="1"/>
    </xf>
    <xf numFmtId="0" fontId="38" fillId="0" borderId="1" xfId="242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42" applyNumberFormat="1" applyFont="1" applyFill="1" applyBorder="1" applyAlignment="1" applyProtection="1">
      <alignment horizontal="left" vertical="center" wrapText="1"/>
      <protection hidden="1"/>
    </xf>
    <xf numFmtId="167" fontId="13" fillId="0" borderId="0" xfId="178" applyNumberFormat="1" applyFont="1" applyFill="1" applyAlignment="1" applyProtection="1">
      <alignment horizontal="centerContinuous"/>
      <protection hidden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64" fontId="15" fillId="0" borderId="4" xfId="178" applyNumberFormat="1" applyFont="1" applyFill="1" applyBorder="1" applyAlignment="1" applyProtection="1">
      <alignment wrapText="1"/>
      <protection hidden="1"/>
    </xf>
    <xf numFmtId="0" fontId="4" fillId="0" borderId="0" xfId="87" applyNumberFormat="1" applyFont="1" applyFill="1" applyAlignment="1" applyProtection="1">
      <alignment horizontal="right" vertical="top" wrapText="1"/>
      <protection hidden="1"/>
    </xf>
    <xf numFmtId="0" fontId="13" fillId="0" borderId="0" xfId="178" applyAlignment="1"/>
    <xf numFmtId="0" fontId="6" fillId="0" borderId="0" xfId="2" applyNumberFormat="1" applyFont="1" applyFill="1" applyAlignment="1" applyProtection="1">
      <alignment horizontal="center" vertical="top" wrapText="1"/>
      <protection hidden="1"/>
    </xf>
    <xf numFmtId="0" fontId="14" fillId="0" borderId="0" xfId="178" applyNumberFormat="1" applyFont="1" applyFill="1" applyAlignment="1" applyProtection="1">
      <alignment horizontal="right"/>
      <protection hidden="1"/>
    </xf>
    <xf numFmtId="0" fontId="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165" fontId="6" fillId="0" borderId="3" xfId="178" applyNumberFormat="1" applyFont="1" applyFill="1" applyBorder="1" applyAlignment="1" applyProtection="1">
      <alignment wrapText="1"/>
      <protection hidden="1"/>
    </xf>
    <xf numFmtId="165" fontId="6" fillId="0" borderId="4" xfId="178" applyNumberFormat="1" applyFont="1" applyFill="1" applyBorder="1" applyAlignment="1" applyProtection="1">
      <alignment wrapText="1"/>
      <protection hidden="1"/>
    </xf>
    <xf numFmtId="0" fontId="20" fillId="0" borderId="0" xfId="178" applyFont="1" applyFill="1" applyAlignment="1" applyProtection="1">
      <alignment horizontal="center" vertical="center" wrapText="1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6" fillId="0" borderId="3" xfId="178" applyNumberFormat="1" applyFont="1" applyFill="1" applyBorder="1" applyAlignment="1" applyProtection="1">
      <alignment horizontal="center" vertical="center"/>
      <protection hidden="1"/>
    </xf>
    <xf numFmtId="0" fontId="6" fillId="0" borderId="5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79" applyFont="1" applyFill="1" applyAlignment="1">
      <alignment horizontal="right" vertical="top" wrapText="1"/>
    </xf>
    <xf numFmtId="0" fontId="6" fillId="0" borderId="0" xfId="179" applyFont="1" applyAlignment="1">
      <alignment horizontal="center" vertical="center" wrapText="1"/>
    </xf>
    <xf numFmtId="0" fontId="8" fillId="0" borderId="3" xfId="179" applyFont="1" applyBorder="1" applyAlignment="1">
      <alignment horizontal="center" vertical="center"/>
    </xf>
    <xf numFmtId="0" fontId="8" fillId="0" borderId="5" xfId="179" applyFont="1" applyBorder="1" applyAlignment="1">
      <alignment horizontal="center" vertical="center"/>
    </xf>
    <xf numFmtId="0" fontId="8" fillId="0" borderId="1" xfId="179" applyFont="1" applyBorder="1" applyAlignment="1">
      <alignment horizontal="center"/>
    </xf>
    <xf numFmtId="0" fontId="8" fillId="0" borderId="7" xfId="179" applyFont="1" applyBorder="1" applyAlignment="1">
      <alignment horizontal="center"/>
    </xf>
    <xf numFmtId="0" fontId="8" fillId="0" borderId="2" xfId="179" applyFont="1" applyBorder="1" applyAlignment="1">
      <alignment horizontal="center"/>
    </xf>
    <xf numFmtId="0" fontId="8" fillId="0" borderId="1" xfId="179" applyFont="1" applyBorder="1" applyAlignment="1">
      <alignment horizontal="center" wrapText="1"/>
    </xf>
    <xf numFmtId="0" fontId="8" fillId="0" borderId="7" xfId="179" applyFont="1" applyBorder="1" applyAlignment="1">
      <alignment horizontal="center" wrapText="1"/>
    </xf>
    <xf numFmtId="0" fontId="8" fillId="0" borderId="2" xfId="179" applyFont="1" applyBorder="1" applyAlignment="1">
      <alignment horizontal="center" wrapText="1"/>
    </xf>
    <xf numFmtId="0" fontId="4" fillId="0" borderId="0" xfId="1" applyFont="1" applyFill="1" applyAlignment="1">
      <alignment horizontal="right" vertical="top" wrapText="1"/>
    </xf>
    <xf numFmtId="0" fontId="25" fillId="0" borderId="0" xfId="1" applyFont="1" applyBorder="1" applyAlignment="1">
      <alignment horizontal="center" vertical="justify" wrapText="1"/>
    </xf>
    <xf numFmtId="0" fontId="2" fillId="0" borderId="0" xfId="1" applyAlignment="1">
      <alignment horizontal="center" vertical="justify" wrapText="1"/>
    </xf>
    <xf numFmtId="0" fontId="8" fillId="0" borderId="16" xfId="1" applyFont="1" applyBorder="1" applyAlignment="1">
      <alignment horizontal="center" vertical="justify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2" fillId="0" borderId="0" xfId="1" applyAlignment="1">
      <alignment vertical="top"/>
    </xf>
    <xf numFmtId="0" fontId="29" fillId="0" borderId="0" xfId="1" applyFont="1" applyBorder="1" applyAlignment="1">
      <alignment horizontal="center" wrapText="1"/>
    </xf>
    <xf numFmtId="0" fontId="2" fillId="0" borderId="0" xfId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center" vertical="center" wrapText="1"/>
    </xf>
    <xf numFmtId="171" fontId="6" fillId="0" borderId="4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top" wrapText="1"/>
    </xf>
    <xf numFmtId="0" fontId="8" fillId="0" borderId="0" xfId="1" applyFont="1" applyFill="1" applyAlignment="1">
      <alignment horizontal="right" vertical="center"/>
    </xf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right" vertical="top" wrapText="1"/>
    </xf>
    <xf numFmtId="0" fontId="6" fillId="0" borderId="0" xfId="1" applyFont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36" fillId="0" borderId="0" xfId="0" applyFont="1" applyAlignment="1">
      <alignment horizontal="right" wrapText="1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/>
    </xf>
    <xf numFmtId="0" fontId="36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left" vertical="center" wrapText="1"/>
    </xf>
    <xf numFmtId="0" fontId="15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15" fillId="0" borderId="2" xfId="178" applyNumberFormat="1" applyFont="1" applyFill="1" applyBorder="1" applyAlignment="1" applyProtection="1">
      <alignment horizontal="center" vertical="center"/>
      <protection hidden="1"/>
    </xf>
    <xf numFmtId="0" fontId="15" fillId="0" borderId="4" xfId="178" applyNumberFormat="1" applyFont="1" applyFill="1" applyBorder="1" applyAlignment="1" applyProtection="1">
      <alignment horizontal="center" vertical="center"/>
      <protection hidden="1"/>
    </xf>
    <xf numFmtId="0" fontId="6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7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/>
      <protection hidden="1"/>
    </xf>
    <xf numFmtId="0" fontId="36" fillId="0" borderId="0" xfId="182" applyFont="1" applyFill="1" applyAlignment="1">
      <alignment horizontal="right" vertical="top" wrapText="1"/>
    </xf>
    <xf numFmtId="0" fontId="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6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11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20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16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21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78" applyNumberFormat="1" applyFont="1" applyFill="1" applyBorder="1" applyAlignment="1" applyProtection="1">
      <alignment horizontal="center" vertical="center"/>
      <protection hidden="1"/>
    </xf>
    <xf numFmtId="0" fontId="8" fillId="0" borderId="7" xfId="178" applyNumberFormat="1" applyFont="1" applyFill="1" applyBorder="1" applyAlignment="1" applyProtection="1">
      <alignment horizontal="center" vertical="center"/>
      <protection hidden="1"/>
    </xf>
    <xf numFmtId="0" fontId="8" fillId="0" borderId="2" xfId="178" applyNumberFormat="1" applyFont="1" applyFill="1" applyBorder="1" applyAlignment="1" applyProtection="1">
      <alignment horizontal="center" vertical="center"/>
      <protection hidden="1"/>
    </xf>
    <xf numFmtId="0" fontId="6" fillId="0" borderId="7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left" vertical="center"/>
      <protection hidden="1"/>
    </xf>
    <xf numFmtId="0" fontId="15" fillId="0" borderId="7" xfId="178" applyNumberFormat="1" applyFont="1" applyFill="1" applyBorder="1" applyAlignment="1" applyProtection="1">
      <alignment horizontal="left" vertical="center"/>
      <protection hidden="1"/>
    </xf>
    <xf numFmtId="0" fontId="15" fillId="0" borderId="2" xfId="178" applyNumberFormat="1" applyFont="1" applyFill="1" applyBorder="1" applyAlignment="1" applyProtection="1">
      <alignment horizontal="left" vertical="center"/>
      <protection hidden="1"/>
    </xf>
    <xf numFmtId="0" fontId="20" fillId="0" borderId="0" xfId="0" applyFont="1" applyFill="1" applyAlignment="1">
      <alignment horizontal="center" vertical="center" wrapText="1"/>
    </xf>
    <xf numFmtId="49" fontId="20" fillId="0" borderId="4" xfId="0" applyNumberFormat="1" applyFont="1" applyBorder="1" applyAlignment="1">
      <alignment horizontal="left" vertical="center" wrapText="1" shrinkToFit="1"/>
    </xf>
  </cellXfs>
  <cellStyles count="243">
    <cellStyle name="Обычный" xfId="0" builtinId="0"/>
    <cellStyle name="Обычный 10" xfId="187"/>
    <cellStyle name="Обычный 11" xfId="188"/>
    <cellStyle name="Обычный 12" xfId="191"/>
    <cellStyle name="Обычный 13" xfId="217"/>
    <cellStyle name="Обычный 14" xfId="192"/>
    <cellStyle name="Обычный 15" xfId="206"/>
    <cellStyle name="Обычный 16" xfId="193"/>
    <cellStyle name="Обычный 17" xfId="194"/>
    <cellStyle name="Обычный 18" xfId="199"/>
    <cellStyle name="Обычный 19" xfId="195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6"/>
    <cellStyle name="Обычный 21" xfId="197"/>
    <cellStyle name="Обычный 22" xfId="198"/>
    <cellStyle name="Обычный 23" xfId="200"/>
    <cellStyle name="Обычный 24" xfId="207"/>
    <cellStyle name="Обычный 25" xfId="208"/>
    <cellStyle name="Обычный 26" xfId="214"/>
    <cellStyle name="Обычный 27" xfId="209"/>
    <cellStyle name="Обычный 28" xfId="201"/>
    <cellStyle name="Обычный 29" xfId="202"/>
    <cellStyle name="Обычный 3" xfId="177"/>
    <cellStyle name="Обычный 30" xfId="203"/>
    <cellStyle name="Обычный 31" xfId="204"/>
    <cellStyle name="Обычный 32" xfId="205"/>
    <cellStyle name="Обычный 33" xfId="210"/>
    <cellStyle name="Обычный 34" xfId="211"/>
    <cellStyle name="Обычный 35" xfId="212"/>
    <cellStyle name="Обычный 36" xfId="213"/>
    <cellStyle name="Обычный 37" xfId="218"/>
    <cellStyle name="Обычный 38" xfId="215"/>
    <cellStyle name="Обычный 39" xfId="216"/>
    <cellStyle name="Обычный 4" xfId="178"/>
    <cellStyle name="Обычный 40" xfId="219"/>
    <cellStyle name="Обычный 41" xfId="220"/>
    <cellStyle name="Обычный 42" xfId="225"/>
    <cellStyle name="Обычный 43" xfId="226"/>
    <cellStyle name="Обычный 44" xfId="227"/>
    <cellStyle name="Обычный 45" xfId="221"/>
    <cellStyle name="Обычный 46" xfId="222"/>
    <cellStyle name="Обычный 47" xfId="223"/>
    <cellStyle name="Обычный 48" xfId="224"/>
    <cellStyle name="Обычный 49" xfId="237"/>
    <cellStyle name="Обычный 5" xfId="179"/>
    <cellStyle name="Обычный 50" xfId="228"/>
    <cellStyle name="Обычный 51" xfId="229"/>
    <cellStyle name="Обычный 52" xfId="230"/>
    <cellStyle name="Обычный 53" xfId="231"/>
    <cellStyle name="Обычный 54" xfId="232"/>
    <cellStyle name="Обычный 55" xfId="238"/>
    <cellStyle name="Обычный 56" xfId="233"/>
    <cellStyle name="Обычный 57" xfId="234"/>
    <cellStyle name="Обычный 58" xfId="239"/>
    <cellStyle name="Обычный 59" xfId="235"/>
    <cellStyle name="Обычный 6" xfId="185"/>
    <cellStyle name="Обычный 60" xfId="236"/>
    <cellStyle name="Обычный 62" xfId="240"/>
    <cellStyle name="Обычный 63" xfId="241"/>
    <cellStyle name="Обычный 64" xfId="242"/>
    <cellStyle name="Обычный 7" xfId="186"/>
    <cellStyle name="Обычный 8" xfId="189"/>
    <cellStyle name="Обычный 9" xfId="190"/>
    <cellStyle name="Обычный_Tmp2" xfId="184"/>
    <cellStyle name="Обычный_Главные администр дохдов " xfId="183"/>
    <cellStyle name="Финансовый 2" xfId="1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172</v>
      </c>
    </row>
    <row r="3" spans="1:3" ht="34.5" customHeight="1">
      <c r="A3" s="299" t="s">
        <v>8</v>
      </c>
      <c r="B3" s="299"/>
      <c r="C3" s="299"/>
    </row>
    <row r="4" spans="1:3" ht="15.75">
      <c r="A4" s="139"/>
      <c r="B4" s="139"/>
      <c r="C4" s="143" t="s">
        <v>9</v>
      </c>
    </row>
    <row r="5" spans="1:3" ht="15.75">
      <c r="A5" s="299" t="s">
        <v>131</v>
      </c>
      <c r="B5" s="299"/>
      <c r="C5" s="299"/>
    </row>
    <row r="6" spans="1:3" ht="15.75">
      <c r="A6" s="299" t="s">
        <v>171</v>
      </c>
      <c r="B6" s="299"/>
      <c r="C6" s="299"/>
    </row>
    <row r="7" spans="1:3" ht="15.75">
      <c r="A7" s="300"/>
      <c r="B7" s="300"/>
    </row>
    <row r="8" spans="1:3" ht="15.75">
      <c r="A8" s="301" t="s">
        <v>3</v>
      </c>
      <c r="B8" s="302"/>
      <c r="C8" s="303" t="s">
        <v>4</v>
      </c>
    </row>
    <row r="9" spans="1:3" ht="31.5">
      <c r="A9" s="17" t="s">
        <v>5</v>
      </c>
      <c r="B9" s="17" t="s">
        <v>6</v>
      </c>
      <c r="C9" s="304"/>
    </row>
    <row r="10" spans="1:3" ht="15.75">
      <c r="A10" s="17"/>
      <c r="B10" s="17"/>
      <c r="C10" s="140"/>
    </row>
    <row r="11" spans="1:3" ht="15.75">
      <c r="A11" s="296" t="s">
        <v>132</v>
      </c>
      <c r="B11" s="296"/>
      <c r="C11" s="296"/>
    </row>
    <row r="12" spans="1:3" ht="45">
      <c r="A12" s="148">
        <v>100</v>
      </c>
      <c r="B12" s="149" t="s">
        <v>70</v>
      </c>
      <c r="C12" s="124" t="s">
        <v>69</v>
      </c>
    </row>
    <row r="13" spans="1:3" ht="64.5" customHeight="1">
      <c r="A13" s="148">
        <v>100</v>
      </c>
      <c r="B13" s="149" t="s">
        <v>72</v>
      </c>
      <c r="C13" s="150" t="s">
        <v>71</v>
      </c>
    </row>
    <row r="14" spans="1:3" ht="64.5" customHeight="1">
      <c r="A14" s="148">
        <v>100</v>
      </c>
      <c r="B14" s="149" t="s">
        <v>74</v>
      </c>
      <c r="C14" s="151" t="s">
        <v>73</v>
      </c>
    </row>
    <row r="15" spans="1:3" ht="64.5" customHeight="1">
      <c r="A15" s="152">
        <v>100</v>
      </c>
      <c r="B15" s="153" t="s">
        <v>76</v>
      </c>
      <c r="C15" s="154" t="s">
        <v>75</v>
      </c>
    </row>
    <row r="16" spans="1:3" ht="64.5" customHeight="1">
      <c r="A16" s="296" t="s">
        <v>133</v>
      </c>
      <c r="B16" s="296"/>
      <c r="C16" s="296"/>
    </row>
    <row r="17" spans="1:3" ht="64.5" customHeight="1">
      <c r="A17" s="148">
        <v>182</v>
      </c>
      <c r="B17" s="155" t="s">
        <v>66</v>
      </c>
      <c r="C17" s="124" t="s">
        <v>65</v>
      </c>
    </row>
    <row r="18" spans="1:3" ht="64.5" customHeight="1">
      <c r="A18" s="156">
        <v>182</v>
      </c>
      <c r="B18" s="155" t="s">
        <v>80</v>
      </c>
      <c r="C18" s="124" t="s">
        <v>79</v>
      </c>
    </row>
    <row r="19" spans="1:3" ht="64.5" customHeight="1">
      <c r="A19" s="156">
        <v>182</v>
      </c>
      <c r="B19" s="157" t="s">
        <v>84</v>
      </c>
      <c r="C19" s="124" t="s">
        <v>83</v>
      </c>
    </row>
    <row r="20" spans="1:3" ht="64.5" customHeight="1">
      <c r="A20" s="156">
        <v>182</v>
      </c>
      <c r="B20" s="157" t="s">
        <v>134</v>
      </c>
      <c r="C20" s="124" t="s">
        <v>135</v>
      </c>
    </row>
    <row r="21" spans="1:3" ht="64.5" customHeight="1">
      <c r="A21" s="156">
        <v>182</v>
      </c>
      <c r="B21" s="157" t="s">
        <v>86</v>
      </c>
      <c r="C21" s="151" t="s">
        <v>85</v>
      </c>
    </row>
    <row r="22" spans="1:3" ht="64.5" customHeight="1">
      <c r="A22" s="156">
        <v>182</v>
      </c>
      <c r="B22" s="157" t="s">
        <v>136</v>
      </c>
      <c r="C22" s="151" t="s">
        <v>137</v>
      </c>
    </row>
    <row r="23" spans="1:3" ht="64.5" customHeight="1">
      <c r="A23" s="156">
        <v>182</v>
      </c>
      <c r="B23" s="157" t="s">
        <v>138</v>
      </c>
      <c r="C23" s="151" t="s">
        <v>139</v>
      </c>
    </row>
    <row r="24" spans="1:3" ht="64.5" customHeight="1">
      <c r="A24" s="148">
        <v>182</v>
      </c>
      <c r="B24" s="157" t="s">
        <v>88</v>
      </c>
      <c r="C24" s="151" t="s">
        <v>87</v>
      </c>
    </row>
    <row r="25" spans="1:3" ht="64.5" customHeight="1">
      <c r="A25" s="148">
        <v>182</v>
      </c>
      <c r="B25" s="157" t="s">
        <v>140</v>
      </c>
      <c r="C25" s="151" t="s">
        <v>141</v>
      </c>
    </row>
    <row r="26" spans="1:3" ht="64.5" customHeight="1">
      <c r="A26" s="148">
        <v>182</v>
      </c>
      <c r="B26" s="157" t="s">
        <v>142</v>
      </c>
      <c r="C26" s="151" t="s">
        <v>143</v>
      </c>
    </row>
    <row r="27" spans="1:3" ht="64.5" customHeight="1">
      <c r="A27" s="148">
        <v>182</v>
      </c>
      <c r="B27" s="148" t="s">
        <v>144</v>
      </c>
      <c r="C27" s="158" t="s">
        <v>145</v>
      </c>
    </row>
    <row r="28" spans="1:3" ht="64.5" customHeight="1">
      <c r="A28" s="297" t="s">
        <v>146</v>
      </c>
      <c r="B28" s="297"/>
      <c r="C28" s="297"/>
    </row>
    <row r="29" spans="1:3" ht="64.5" customHeight="1">
      <c r="A29" s="159">
        <v>197</v>
      </c>
      <c r="B29" s="160" t="s">
        <v>147</v>
      </c>
      <c r="C29" s="161" t="s">
        <v>148</v>
      </c>
    </row>
    <row r="30" spans="1:3" ht="64.5" customHeight="1">
      <c r="A30" s="162">
        <v>197</v>
      </c>
      <c r="B30" s="163" t="s">
        <v>149</v>
      </c>
      <c r="C30" s="161" t="s">
        <v>150</v>
      </c>
    </row>
    <row r="31" spans="1:3" ht="64.5" customHeight="1">
      <c r="A31" s="298" t="s">
        <v>151</v>
      </c>
      <c r="B31" s="298"/>
      <c r="C31" s="298"/>
    </row>
    <row r="32" spans="1:3" ht="64.5" customHeight="1">
      <c r="A32" s="148">
        <v>810</v>
      </c>
      <c r="B32" s="149" t="s">
        <v>104</v>
      </c>
      <c r="C32" s="151" t="s">
        <v>103</v>
      </c>
    </row>
    <row r="33" spans="1:3" ht="64.5" customHeight="1">
      <c r="A33" s="128">
        <v>810</v>
      </c>
      <c r="B33" s="164" t="s">
        <v>152</v>
      </c>
      <c r="C33" s="151" t="s">
        <v>153</v>
      </c>
    </row>
    <row r="34" spans="1:3" ht="64.5" customHeight="1">
      <c r="A34" s="298" t="s">
        <v>154</v>
      </c>
      <c r="B34" s="298"/>
      <c r="C34" s="298"/>
    </row>
    <row r="35" spans="1:3" ht="64.5" customHeight="1">
      <c r="A35" s="128">
        <v>812</v>
      </c>
      <c r="B35" s="125" t="s">
        <v>92</v>
      </c>
      <c r="C35" s="124" t="s">
        <v>91</v>
      </c>
    </row>
    <row r="36" spans="1:3" ht="64.5" customHeight="1">
      <c r="A36" s="128">
        <v>812</v>
      </c>
      <c r="B36" s="125" t="s">
        <v>96</v>
      </c>
      <c r="C36" s="130" t="s">
        <v>95</v>
      </c>
    </row>
    <row r="37" spans="1:3" ht="64.5" customHeight="1">
      <c r="A37" s="128">
        <v>812</v>
      </c>
      <c r="B37" s="125" t="s">
        <v>98</v>
      </c>
      <c r="C37" s="124" t="s">
        <v>97</v>
      </c>
    </row>
    <row r="38" spans="1:3" ht="64.5" customHeight="1">
      <c r="A38" s="128">
        <v>812</v>
      </c>
      <c r="B38" s="149" t="s">
        <v>155</v>
      </c>
      <c r="C38" s="151" t="s">
        <v>156</v>
      </c>
    </row>
    <row r="39" spans="1:3" ht="64.5" customHeight="1">
      <c r="A39" s="128">
        <v>812</v>
      </c>
      <c r="B39" s="149" t="s">
        <v>100</v>
      </c>
      <c r="C39" s="124" t="s">
        <v>99</v>
      </c>
    </row>
    <row r="40" spans="1:3" ht="64.5" customHeight="1">
      <c r="A40" s="128">
        <v>812</v>
      </c>
      <c r="B40" s="149" t="s">
        <v>157</v>
      </c>
      <c r="C40" s="165" t="s">
        <v>158</v>
      </c>
    </row>
    <row r="41" spans="1:3" ht="64.5" customHeight="1">
      <c r="A41" s="128">
        <v>812</v>
      </c>
      <c r="B41" s="149" t="s">
        <v>159</v>
      </c>
      <c r="C41" s="166" t="s">
        <v>160</v>
      </c>
    </row>
    <row r="42" spans="1:3" ht="64.5" customHeight="1">
      <c r="A42" s="128">
        <v>812</v>
      </c>
      <c r="B42" s="164" t="s">
        <v>161</v>
      </c>
      <c r="C42" s="167" t="s">
        <v>162</v>
      </c>
    </row>
    <row r="43" spans="1:3" ht="64.5" customHeight="1">
      <c r="A43" s="160">
        <v>812</v>
      </c>
      <c r="B43" s="164" t="s">
        <v>163</v>
      </c>
      <c r="C43" s="167" t="s">
        <v>164</v>
      </c>
    </row>
    <row r="44" spans="1:3" ht="64.5" customHeight="1">
      <c r="A44" s="160">
        <v>812</v>
      </c>
      <c r="B44" s="164" t="s">
        <v>165</v>
      </c>
      <c r="C44" s="167" t="s">
        <v>166</v>
      </c>
    </row>
    <row r="45" spans="1:3" ht="64.5" customHeight="1">
      <c r="A45" s="128">
        <v>812</v>
      </c>
      <c r="B45" s="149" t="s">
        <v>167</v>
      </c>
      <c r="C45" s="151" t="s">
        <v>168</v>
      </c>
    </row>
    <row r="46" spans="1:3" ht="64.5" customHeight="1">
      <c r="A46" s="168">
        <v>812</v>
      </c>
      <c r="B46" s="169" t="s">
        <v>169</v>
      </c>
      <c r="C46" s="170" t="s">
        <v>170</v>
      </c>
    </row>
  </sheetData>
  <autoFilter ref="A10:C12"/>
  <mergeCells count="11">
    <mergeCell ref="A3:C3"/>
    <mergeCell ref="A5:C5"/>
    <mergeCell ref="A6:C6"/>
    <mergeCell ref="A7:B7"/>
    <mergeCell ref="A8:B8"/>
    <mergeCell ref="C8:C9"/>
    <mergeCell ref="A11:C11"/>
    <mergeCell ref="A16:C16"/>
    <mergeCell ref="A28:C28"/>
    <mergeCell ref="A31:C31"/>
    <mergeCell ref="A34:C34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SheetLayoutView="100" workbookViewId="0">
      <selection activeCell="D2" sqref="D2:E3"/>
    </sheetView>
  </sheetViews>
  <sheetFormatPr defaultColWidth="10.7109375" defaultRowHeight="12.75"/>
  <cols>
    <col min="1" max="1" width="28.7109375" style="80" customWidth="1"/>
    <col min="2" max="2" width="53.42578125" style="80" customWidth="1"/>
    <col min="3" max="3" width="15.140625" style="80" customWidth="1"/>
    <col min="4" max="4" width="15.140625" style="80" bestFit="1" customWidth="1"/>
    <col min="5" max="5" width="16.85546875" style="80" customWidth="1"/>
    <col min="6" max="256" width="10.7109375" style="80"/>
    <col min="257" max="257" width="19.85546875" style="80" customWidth="1"/>
    <col min="258" max="258" width="53.42578125" style="80" customWidth="1"/>
    <col min="259" max="259" width="12.28515625" style="80" customWidth="1"/>
    <col min="260" max="260" width="11.7109375" style="80" customWidth="1"/>
    <col min="261" max="261" width="15.140625" style="80" customWidth="1"/>
    <col min="262" max="512" width="10.7109375" style="80"/>
    <col min="513" max="513" width="19.85546875" style="80" customWidth="1"/>
    <col min="514" max="514" width="53.42578125" style="80" customWidth="1"/>
    <col min="515" max="515" width="12.28515625" style="80" customWidth="1"/>
    <col min="516" max="516" width="11.7109375" style="80" customWidth="1"/>
    <col min="517" max="517" width="15.140625" style="80" customWidth="1"/>
    <col min="518" max="768" width="10.7109375" style="80"/>
    <col min="769" max="769" width="19.85546875" style="80" customWidth="1"/>
    <col min="770" max="770" width="53.42578125" style="80" customWidth="1"/>
    <col min="771" max="771" width="12.28515625" style="80" customWidth="1"/>
    <col min="772" max="772" width="11.7109375" style="80" customWidth="1"/>
    <col min="773" max="773" width="15.140625" style="80" customWidth="1"/>
    <col min="774" max="1024" width="10.7109375" style="80"/>
    <col min="1025" max="1025" width="19.85546875" style="80" customWidth="1"/>
    <col min="1026" max="1026" width="53.42578125" style="80" customWidth="1"/>
    <col min="1027" max="1027" width="12.28515625" style="80" customWidth="1"/>
    <col min="1028" max="1028" width="11.7109375" style="80" customWidth="1"/>
    <col min="1029" max="1029" width="15.140625" style="80" customWidth="1"/>
    <col min="1030" max="1280" width="10.7109375" style="80"/>
    <col min="1281" max="1281" width="19.85546875" style="80" customWidth="1"/>
    <col min="1282" max="1282" width="53.42578125" style="80" customWidth="1"/>
    <col min="1283" max="1283" width="12.28515625" style="80" customWidth="1"/>
    <col min="1284" max="1284" width="11.7109375" style="80" customWidth="1"/>
    <col min="1285" max="1285" width="15.140625" style="80" customWidth="1"/>
    <col min="1286" max="1536" width="10.7109375" style="80"/>
    <col min="1537" max="1537" width="19.85546875" style="80" customWidth="1"/>
    <col min="1538" max="1538" width="53.42578125" style="80" customWidth="1"/>
    <col min="1539" max="1539" width="12.28515625" style="80" customWidth="1"/>
    <col min="1540" max="1540" width="11.7109375" style="80" customWidth="1"/>
    <col min="1541" max="1541" width="15.140625" style="80" customWidth="1"/>
    <col min="1542" max="1792" width="10.7109375" style="80"/>
    <col min="1793" max="1793" width="19.85546875" style="80" customWidth="1"/>
    <col min="1794" max="1794" width="53.42578125" style="80" customWidth="1"/>
    <col min="1795" max="1795" width="12.28515625" style="80" customWidth="1"/>
    <col min="1796" max="1796" width="11.7109375" style="80" customWidth="1"/>
    <col min="1797" max="1797" width="15.140625" style="80" customWidth="1"/>
    <col min="1798" max="2048" width="10.7109375" style="80"/>
    <col min="2049" max="2049" width="19.85546875" style="80" customWidth="1"/>
    <col min="2050" max="2050" width="53.42578125" style="80" customWidth="1"/>
    <col min="2051" max="2051" width="12.28515625" style="80" customWidth="1"/>
    <col min="2052" max="2052" width="11.7109375" style="80" customWidth="1"/>
    <col min="2053" max="2053" width="15.140625" style="80" customWidth="1"/>
    <col min="2054" max="2304" width="10.7109375" style="80"/>
    <col min="2305" max="2305" width="19.85546875" style="80" customWidth="1"/>
    <col min="2306" max="2306" width="53.42578125" style="80" customWidth="1"/>
    <col min="2307" max="2307" width="12.28515625" style="80" customWidth="1"/>
    <col min="2308" max="2308" width="11.7109375" style="80" customWidth="1"/>
    <col min="2309" max="2309" width="15.140625" style="80" customWidth="1"/>
    <col min="2310" max="2560" width="10.7109375" style="80"/>
    <col min="2561" max="2561" width="19.85546875" style="80" customWidth="1"/>
    <col min="2562" max="2562" width="53.42578125" style="80" customWidth="1"/>
    <col min="2563" max="2563" width="12.28515625" style="80" customWidth="1"/>
    <col min="2564" max="2564" width="11.7109375" style="80" customWidth="1"/>
    <col min="2565" max="2565" width="15.140625" style="80" customWidth="1"/>
    <col min="2566" max="2816" width="10.7109375" style="80"/>
    <col min="2817" max="2817" width="19.85546875" style="80" customWidth="1"/>
    <col min="2818" max="2818" width="53.42578125" style="80" customWidth="1"/>
    <col min="2819" max="2819" width="12.28515625" style="80" customWidth="1"/>
    <col min="2820" max="2820" width="11.7109375" style="80" customWidth="1"/>
    <col min="2821" max="2821" width="15.140625" style="80" customWidth="1"/>
    <col min="2822" max="3072" width="10.7109375" style="80"/>
    <col min="3073" max="3073" width="19.85546875" style="80" customWidth="1"/>
    <col min="3074" max="3074" width="53.42578125" style="80" customWidth="1"/>
    <col min="3075" max="3075" width="12.28515625" style="80" customWidth="1"/>
    <col min="3076" max="3076" width="11.7109375" style="80" customWidth="1"/>
    <col min="3077" max="3077" width="15.140625" style="80" customWidth="1"/>
    <col min="3078" max="3328" width="10.7109375" style="80"/>
    <col min="3329" max="3329" width="19.85546875" style="80" customWidth="1"/>
    <col min="3330" max="3330" width="53.42578125" style="80" customWidth="1"/>
    <col min="3331" max="3331" width="12.28515625" style="80" customWidth="1"/>
    <col min="3332" max="3332" width="11.7109375" style="80" customWidth="1"/>
    <col min="3333" max="3333" width="15.140625" style="80" customWidth="1"/>
    <col min="3334" max="3584" width="10.7109375" style="80"/>
    <col min="3585" max="3585" width="19.85546875" style="80" customWidth="1"/>
    <col min="3586" max="3586" width="53.42578125" style="80" customWidth="1"/>
    <col min="3587" max="3587" width="12.28515625" style="80" customWidth="1"/>
    <col min="3588" max="3588" width="11.7109375" style="80" customWidth="1"/>
    <col min="3589" max="3589" width="15.140625" style="80" customWidth="1"/>
    <col min="3590" max="3840" width="10.7109375" style="80"/>
    <col min="3841" max="3841" width="19.85546875" style="80" customWidth="1"/>
    <col min="3842" max="3842" width="53.42578125" style="80" customWidth="1"/>
    <col min="3843" max="3843" width="12.28515625" style="80" customWidth="1"/>
    <col min="3844" max="3844" width="11.7109375" style="80" customWidth="1"/>
    <col min="3845" max="3845" width="15.140625" style="80" customWidth="1"/>
    <col min="3846" max="4096" width="10.7109375" style="80"/>
    <col min="4097" max="4097" width="19.85546875" style="80" customWidth="1"/>
    <col min="4098" max="4098" width="53.42578125" style="80" customWidth="1"/>
    <col min="4099" max="4099" width="12.28515625" style="80" customWidth="1"/>
    <col min="4100" max="4100" width="11.7109375" style="80" customWidth="1"/>
    <col min="4101" max="4101" width="15.140625" style="80" customWidth="1"/>
    <col min="4102" max="4352" width="10.7109375" style="80"/>
    <col min="4353" max="4353" width="19.85546875" style="80" customWidth="1"/>
    <col min="4354" max="4354" width="53.42578125" style="80" customWidth="1"/>
    <col min="4355" max="4355" width="12.28515625" style="80" customWidth="1"/>
    <col min="4356" max="4356" width="11.7109375" style="80" customWidth="1"/>
    <col min="4357" max="4357" width="15.140625" style="80" customWidth="1"/>
    <col min="4358" max="4608" width="10.7109375" style="80"/>
    <col min="4609" max="4609" width="19.85546875" style="80" customWidth="1"/>
    <col min="4610" max="4610" width="53.42578125" style="80" customWidth="1"/>
    <col min="4611" max="4611" width="12.28515625" style="80" customWidth="1"/>
    <col min="4612" max="4612" width="11.7109375" style="80" customWidth="1"/>
    <col min="4613" max="4613" width="15.140625" style="80" customWidth="1"/>
    <col min="4614" max="4864" width="10.7109375" style="80"/>
    <col min="4865" max="4865" width="19.85546875" style="80" customWidth="1"/>
    <col min="4866" max="4866" width="53.42578125" style="80" customWidth="1"/>
    <col min="4867" max="4867" width="12.28515625" style="80" customWidth="1"/>
    <col min="4868" max="4868" width="11.7109375" style="80" customWidth="1"/>
    <col min="4869" max="4869" width="15.140625" style="80" customWidth="1"/>
    <col min="4870" max="5120" width="10.7109375" style="80"/>
    <col min="5121" max="5121" width="19.85546875" style="80" customWidth="1"/>
    <col min="5122" max="5122" width="53.42578125" style="80" customWidth="1"/>
    <col min="5123" max="5123" width="12.28515625" style="80" customWidth="1"/>
    <col min="5124" max="5124" width="11.7109375" style="80" customWidth="1"/>
    <col min="5125" max="5125" width="15.140625" style="80" customWidth="1"/>
    <col min="5126" max="5376" width="10.7109375" style="80"/>
    <col min="5377" max="5377" width="19.85546875" style="80" customWidth="1"/>
    <col min="5378" max="5378" width="53.42578125" style="80" customWidth="1"/>
    <col min="5379" max="5379" width="12.28515625" style="80" customWidth="1"/>
    <col min="5380" max="5380" width="11.7109375" style="80" customWidth="1"/>
    <col min="5381" max="5381" width="15.140625" style="80" customWidth="1"/>
    <col min="5382" max="5632" width="10.7109375" style="80"/>
    <col min="5633" max="5633" width="19.85546875" style="80" customWidth="1"/>
    <col min="5634" max="5634" width="53.42578125" style="80" customWidth="1"/>
    <col min="5635" max="5635" width="12.28515625" style="80" customWidth="1"/>
    <col min="5636" max="5636" width="11.7109375" style="80" customWidth="1"/>
    <col min="5637" max="5637" width="15.140625" style="80" customWidth="1"/>
    <col min="5638" max="5888" width="10.7109375" style="80"/>
    <col min="5889" max="5889" width="19.85546875" style="80" customWidth="1"/>
    <col min="5890" max="5890" width="53.42578125" style="80" customWidth="1"/>
    <col min="5891" max="5891" width="12.28515625" style="80" customWidth="1"/>
    <col min="5892" max="5892" width="11.7109375" style="80" customWidth="1"/>
    <col min="5893" max="5893" width="15.140625" style="80" customWidth="1"/>
    <col min="5894" max="6144" width="10.7109375" style="80"/>
    <col min="6145" max="6145" width="19.85546875" style="80" customWidth="1"/>
    <col min="6146" max="6146" width="53.42578125" style="80" customWidth="1"/>
    <col min="6147" max="6147" width="12.28515625" style="80" customWidth="1"/>
    <col min="6148" max="6148" width="11.7109375" style="80" customWidth="1"/>
    <col min="6149" max="6149" width="15.140625" style="80" customWidth="1"/>
    <col min="6150" max="6400" width="10.7109375" style="80"/>
    <col min="6401" max="6401" width="19.85546875" style="80" customWidth="1"/>
    <col min="6402" max="6402" width="53.42578125" style="80" customWidth="1"/>
    <col min="6403" max="6403" width="12.28515625" style="80" customWidth="1"/>
    <col min="6404" max="6404" width="11.7109375" style="80" customWidth="1"/>
    <col min="6405" max="6405" width="15.140625" style="80" customWidth="1"/>
    <col min="6406" max="6656" width="10.7109375" style="80"/>
    <col min="6657" max="6657" width="19.85546875" style="80" customWidth="1"/>
    <col min="6658" max="6658" width="53.42578125" style="80" customWidth="1"/>
    <col min="6659" max="6659" width="12.28515625" style="80" customWidth="1"/>
    <col min="6660" max="6660" width="11.7109375" style="80" customWidth="1"/>
    <col min="6661" max="6661" width="15.140625" style="80" customWidth="1"/>
    <col min="6662" max="6912" width="10.7109375" style="80"/>
    <col min="6913" max="6913" width="19.85546875" style="80" customWidth="1"/>
    <col min="6914" max="6914" width="53.42578125" style="80" customWidth="1"/>
    <col min="6915" max="6915" width="12.28515625" style="80" customWidth="1"/>
    <col min="6916" max="6916" width="11.7109375" style="80" customWidth="1"/>
    <col min="6917" max="6917" width="15.140625" style="80" customWidth="1"/>
    <col min="6918" max="7168" width="10.7109375" style="80"/>
    <col min="7169" max="7169" width="19.85546875" style="80" customWidth="1"/>
    <col min="7170" max="7170" width="53.42578125" style="80" customWidth="1"/>
    <col min="7171" max="7171" width="12.28515625" style="80" customWidth="1"/>
    <col min="7172" max="7172" width="11.7109375" style="80" customWidth="1"/>
    <col min="7173" max="7173" width="15.140625" style="80" customWidth="1"/>
    <col min="7174" max="7424" width="10.7109375" style="80"/>
    <col min="7425" max="7425" width="19.85546875" style="80" customWidth="1"/>
    <col min="7426" max="7426" width="53.42578125" style="80" customWidth="1"/>
    <col min="7427" max="7427" width="12.28515625" style="80" customWidth="1"/>
    <col min="7428" max="7428" width="11.7109375" style="80" customWidth="1"/>
    <col min="7429" max="7429" width="15.140625" style="80" customWidth="1"/>
    <col min="7430" max="7680" width="10.7109375" style="80"/>
    <col min="7681" max="7681" width="19.85546875" style="80" customWidth="1"/>
    <col min="7682" max="7682" width="53.42578125" style="80" customWidth="1"/>
    <col min="7683" max="7683" width="12.28515625" style="80" customWidth="1"/>
    <col min="7684" max="7684" width="11.7109375" style="80" customWidth="1"/>
    <col min="7685" max="7685" width="15.140625" style="80" customWidth="1"/>
    <col min="7686" max="7936" width="10.7109375" style="80"/>
    <col min="7937" max="7937" width="19.85546875" style="80" customWidth="1"/>
    <col min="7938" max="7938" width="53.42578125" style="80" customWidth="1"/>
    <col min="7939" max="7939" width="12.28515625" style="80" customWidth="1"/>
    <col min="7940" max="7940" width="11.7109375" style="80" customWidth="1"/>
    <col min="7941" max="7941" width="15.140625" style="80" customWidth="1"/>
    <col min="7942" max="8192" width="10.7109375" style="80"/>
    <col min="8193" max="8193" width="19.85546875" style="80" customWidth="1"/>
    <col min="8194" max="8194" width="53.42578125" style="80" customWidth="1"/>
    <col min="8195" max="8195" width="12.28515625" style="80" customWidth="1"/>
    <col min="8196" max="8196" width="11.7109375" style="80" customWidth="1"/>
    <col min="8197" max="8197" width="15.140625" style="80" customWidth="1"/>
    <col min="8198" max="8448" width="10.7109375" style="80"/>
    <col min="8449" max="8449" width="19.85546875" style="80" customWidth="1"/>
    <col min="8450" max="8450" width="53.42578125" style="80" customWidth="1"/>
    <col min="8451" max="8451" width="12.28515625" style="80" customWidth="1"/>
    <col min="8452" max="8452" width="11.7109375" style="80" customWidth="1"/>
    <col min="8453" max="8453" width="15.140625" style="80" customWidth="1"/>
    <col min="8454" max="8704" width="10.7109375" style="80"/>
    <col min="8705" max="8705" width="19.85546875" style="80" customWidth="1"/>
    <col min="8706" max="8706" width="53.42578125" style="80" customWidth="1"/>
    <col min="8707" max="8707" width="12.28515625" style="80" customWidth="1"/>
    <col min="8708" max="8708" width="11.7109375" style="80" customWidth="1"/>
    <col min="8709" max="8709" width="15.140625" style="80" customWidth="1"/>
    <col min="8710" max="8960" width="10.7109375" style="80"/>
    <col min="8961" max="8961" width="19.85546875" style="80" customWidth="1"/>
    <col min="8962" max="8962" width="53.42578125" style="80" customWidth="1"/>
    <col min="8963" max="8963" width="12.28515625" style="80" customWidth="1"/>
    <col min="8964" max="8964" width="11.7109375" style="80" customWidth="1"/>
    <col min="8965" max="8965" width="15.140625" style="80" customWidth="1"/>
    <col min="8966" max="9216" width="10.7109375" style="80"/>
    <col min="9217" max="9217" width="19.85546875" style="80" customWidth="1"/>
    <col min="9218" max="9218" width="53.42578125" style="80" customWidth="1"/>
    <col min="9219" max="9219" width="12.28515625" style="80" customWidth="1"/>
    <col min="9220" max="9220" width="11.7109375" style="80" customWidth="1"/>
    <col min="9221" max="9221" width="15.140625" style="80" customWidth="1"/>
    <col min="9222" max="9472" width="10.7109375" style="80"/>
    <col min="9473" max="9473" width="19.85546875" style="80" customWidth="1"/>
    <col min="9474" max="9474" width="53.42578125" style="80" customWidth="1"/>
    <col min="9475" max="9475" width="12.28515625" style="80" customWidth="1"/>
    <col min="9476" max="9476" width="11.7109375" style="80" customWidth="1"/>
    <col min="9477" max="9477" width="15.140625" style="80" customWidth="1"/>
    <col min="9478" max="9728" width="10.7109375" style="80"/>
    <col min="9729" max="9729" width="19.85546875" style="80" customWidth="1"/>
    <col min="9730" max="9730" width="53.42578125" style="80" customWidth="1"/>
    <col min="9731" max="9731" width="12.28515625" style="80" customWidth="1"/>
    <col min="9732" max="9732" width="11.7109375" style="80" customWidth="1"/>
    <col min="9733" max="9733" width="15.140625" style="80" customWidth="1"/>
    <col min="9734" max="9984" width="10.7109375" style="80"/>
    <col min="9985" max="9985" width="19.85546875" style="80" customWidth="1"/>
    <col min="9986" max="9986" width="53.42578125" style="80" customWidth="1"/>
    <col min="9987" max="9987" width="12.28515625" style="80" customWidth="1"/>
    <col min="9988" max="9988" width="11.7109375" style="80" customWidth="1"/>
    <col min="9989" max="9989" width="15.140625" style="80" customWidth="1"/>
    <col min="9990" max="10240" width="10.7109375" style="80"/>
    <col min="10241" max="10241" width="19.85546875" style="80" customWidth="1"/>
    <col min="10242" max="10242" width="53.42578125" style="80" customWidth="1"/>
    <col min="10243" max="10243" width="12.28515625" style="80" customWidth="1"/>
    <col min="10244" max="10244" width="11.7109375" style="80" customWidth="1"/>
    <col min="10245" max="10245" width="15.140625" style="80" customWidth="1"/>
    <col min="10246" max="10496" width="10.7109375" style="80"/>
    <col min="10497" max="10497" width="19.85546875" style="80" customWidth="1"/>
    <col min="10498" max="10498" width="53.42578125" style="80" customWidth="1"/>
    <col min="10499" max="10499" width="12.28515625" style="80" customWidth="1"/>
    <col min="10500" max="10500" width="11.7109375" style="80" customWidth="1"/>
    <col min="10501" max="10501" width="15.140625" style="80" customWidth="1"/>
    <col min="10502" max="10752" width="10.7109375" style="80"/>
    <col min="10753" max="10753" width="19.85546875" style="80" customWidth="1"/>
    <col min="10754" max="10754" width="53.42578125" style="80" customWidth="1"/>
    <col min="10755" max="10755" width="12.28515625" style="80" customWidth="1"/>
    <col min="10756" max="10756" width="11.7109375" style="80" customWidth="1"/>
    <col min="10757" max="10757" width="15.140625" style="80" customWidth="1"/>
    <col min="10758" max="11008" width="10.7109375" style="80"/>
    <col min="11009" max="11009" width="19.85546875" style="80" customWidth="1"/>
    <col min="11010" max="11010" width="53.42578125" style="80" customWidth="1"/>
    <col min="11011" max="11011" width="12.28515625" style="80" customWidth="1"/>
    <col min="11012" max="11012" width="11.7109375" style="80" customWidth="1"/>
    <col min="11013" max="11013" width="15.140625" style="80" customWidth="1"/>
    <col min="11014" max="11264" width="10.7109375" style="80"/>
    <col min="11265" max="11265" width="19.85546875" style="80" customWidth="1"/>
    <col min="11266" max="11266" width="53.42578125" style="80" customWidth="1"/>
    <col min="11267" max="11267" width="12.28515625" style="80" customWidth="1"/>
    <col min="11268" max="11268" width="11.7109375" style="80" customWidth="1"/>
    <col min="11269" max="11269" width="15.140625" style="80" customWidth="1"/>
    <col min="11270" max="11520" width="10.7109375" style="80"/>
    <col min="11521" max="11521" width="19.85546875" style="80" customWidth="1"/>
    <col min="11522" max="11522" width="53.42578125" style="80" customWidth="1"/>
    <col min="11523" max="11523" width="12.28515625" style="80" customWidth="1"/>
    <col min="11524" max="11524" width="11.7109375" style="80" customWidth="1"/>
    <col min="11525" max="11525" width="15.140625" style="80" customWidth="1"/>
    <col min="11526" max="11776" width="10.7109375" style="80"/>
    <col min="11777" max="11777" width="19.85546875" style="80" customWidth="1"/>
    <col min="11778" max="11778" width="53.42578125" style="80" customWidth="1"/>
    <col min="11779" max="11779" width="12.28515625" style="80" customWidth="1"/>
    <col min="11780" max="11780" width="11.7109375" style="80" customWidth="1"/>
    <col min="11781" max="11781" width="15.140625" style="80" customWidth="1"/>
    <col min="11782" max="12032" width="10.7109375" style="80"/>
    <col min="12033" max="12033" width="19.85546875" style="80" customWidth="1"/>
    <col min="12034" max="12034" width="53.42578125" style="80" customWidth="1"/>
    <col min="12035" max="12035" width="12.28515625" style="80" customWidth="1"/>
    <col min="12036" max="12036" width="11.7109375" style="80" customWidth="1"/>
    <col min="12037" max="12037" width="15.140625" style="80" customWidth="1"/>
    <col min="12038" max="12288" width="10.7109375" style="80"/>
    <col min="12289" max="12289" width="19.85546875" style="80" customWidth="1"/>
    <col min="12290" max="12290" width="53.42578125" style="80" customWidth="1"/>
    <col min="12291" max="12291" width="12.28515625" style="80" customWidth="1"/>
    <col min="12292" max="12292" width="11.7109375" style="80" customWidth="1"/>
    <col min="12293" max="12293" width="15.140625" style="80" customWidth="1"/>
    <col min="12294" max="12544" width="10.7109375" style="80"/>
    <col min="12545" max="12545" width="19.85546875" style="80" customWidth="1"/>
    <col min="12546" max="12546" width="53.42578125" style="80" customWidth="1"/>
    <col min="12547" max="12547" width="12.28515625" style="80" customWidth="1"/>
    <col min="12548" max="12548" width="11.7109375" style="80" customWidth="1"/>
    <col min="12549" max="12549" width="15.140625" style="80" customWidth="1"/>
    <col min="12550" max="12800" width="10.7109375" style="80"/>
    <col min="12801" max="12801" width="19.85546875" style="80" customWidth="1"/>
    <col min="12802" max="12802" width="53.42578125" style="80" customWidth="1"/>
    <col min="12803" max="12803" width="12.28515625" style="80" customWidth="1"/>
    <col min="12804" max="12804" width="11.7109375" style="80" customWidth="1"/>
    <col min="12805" max="12805" width="15.140625" style="80" customWidth="1"/>
    <col min="12806" max="13056" width="10.7109375" style="80"/>
    <col min="13057" max="13057" width="19.85546875" style="80" customWidth="1"/>
    <col min="13058" max="13058" width="53.42578125" style="80" customWidth="1"/>
    <col min="13059" max="13059" width="12.28515625" style="80" customWidth="1"/>
    <col min="13060" max="13060" width="11.7109375" style="80" customWidth="1"/>
    <col min="13061" max="13061" width="15.140625" style="80" customWidth="1"/>
    <col min="13062" max="13312" width="10.7109375" style="80"/>
    <col min="13313" max="13313" width="19.85546875" style="80" customWidth="1"/>
    <col min="13314" max="13314" width="53.42578125" style="80" customWidth="1"/>
    <col min="13315" max="13315" width="12.28515625" style="80" customWidth="1"/>
    <col min="13316" max="13316" width="11.7109375" style="80" customWidth="1"/>
    <col min="13317" max="13317" width="15.140625" style="80" customWidth="1"/>
    <col min="13318" max="13568" width="10.7109375" style="80"/>
    <col min="13569" max="13569" width="19.85546875" style="80" customWidth="1"/>
    <col min="13570" max="13570" width="53.42578125" style="80" customWidth="1"/>
    <col min="13571" max="13571" width="12.28515625" style="80" customWidth="1"/>
    <col min="13572" max="13572" width="11.7109375" style="80" customWidth="1"/>
    <col min="13573" max="13573" width="15.140625" style="80" customWidth="1"/>
    <col min="13574" max="13824" width="10.7109375" style="80"/>
    <col min="13825" max="13825" width="19.85546875" style="80" customWidth="1"/>
    <col min="13826" max="13826" width="53.42578125" style="80" customWidth="1"/>
    <col min="13827" max="13827" width="12.28515625" style="80" customWidth="1"/>
    <col min="13828" max="13828" width="11.7109375" style="80" customWidth="1"/>
    <col min="13829" max="13829" width="15.140625" style="80" customWidth="1"/>
    <col min="13830" max="14080" width="10.7109375" style="80"/>
    <col min="14081" max="14081" width="19.85546875" style="80" customWidth="1"/>
    <col min="14082" max="14082" width="53.42578125" style="80" customWidth="1"/>
    <col min="14083" max="14083" width="12.28515625" style="80" customWidth="1"/>
    <col min="14084" max="14084" width="11.7109375" style="80" customWidth="1"/>
    <col min="14085" max="14085" width="15.140625" style="80" customWidth="1"/>
    <col min="14086" max="14336" width="10.7109375" style="80"/>
    <col min="14337" max="14337" width="19.85546875" style="80" customWidth="1"/>
    <col min="14338" max="14338" width="53.42578125" style="80" customWidth="1"/>
    <col min="14339" max="14339" width="12.28515625" style="80" customWidth="1"/>
    <col min="14340" max="14340" width="11.7109375" style="80" customWidth="1"/>
    <col min="14341" max="14341" width="15.140625" style="80" customWidth="1"/>
    <col min="14342" max="14592" width="10.7109375" style="80"/>
    <col min="14593" max="14593" width="19.85546875" style="80" customWidth="1"/>
    <col min="14594" max="14594" width="53.42578125" style="80" customWidth="1"/>
    <col min="14595" max="14595" width="12.28515625" style="80" customWidth="1"/>
    <col min="14596" max="14596" width="11.7109375" style="80" customWidth="1"/>
    <col min="14597" max="14597" width="15.140625" style="80" customWidth="1"/>
    <col min="14598" max="14848" width="10.7109375" style="80"/>
    <col min="14849" max="14849" width="19.85546875" style="80" customWidth="1"/>
    <col min="14850" max="14850" width="53.42578125" style="80" customWidth="1"/>
    <col min="14851" max="14851" width="12.28515625" style="80" customWidth="1"/>
    <col min="14852" max="14852" width="11.7109375" style="80" customWidth="1"/>
    <col min="14853" max="14853" width="15.140625" style="80" customWidth="1"/>
    <col min="14854" max="15104" width="10.7109375" style="80"/>
    <col min="15105" max="15105" width="19.85546875" style="80" customWidth="1"/>
    <col min="15106" max="15106" width="53.42578125" style="80" customWidth="1"/>
    <col min="15107" max="15107" width="12.28515625" style="80" customWidth="1"/>
    <col min="15108" max="15108" width="11.7109375" style="80" customWidth="1"/>
    <col min="15109" max="15109" width="15.140625" style="80" customWidth="1"/>
    <col min="15110" max="15360" width="10.7109375" style="80"/>
    <col min="15361" max="15361" width="19.85546875" style="80" customWidth="1"/>
    <col min="15362" max="15362" width="53.42578125" style="80" customWidth="1"/>
    <col min="15363" max="15363" width="12.28515625" style="80" customWidth="1"/>
    <col min="15364" max="15364" width="11.7109375" style="80" customWidth="1"/>
    <col min="15365" max="15365" width="15.140625" style="80" customWidth="1"/>
    <col min="15366" max="15616" width="10.7109375" style="80"/>
    <col min="15617" max="15617" width="19.85546875" style="80" customWidth="1"/>
    <col min="15618" max="15618" width="53.42578125" style="80" customWidth="1"/>
    <col min="15619" max="15619" width="12.28515625" style="80" customWidth="1"/>
    <col min="15620" max="15620" width="11.7109375" style="80" customWidth="1"/>
    <col min="15621" max="15621" width="15.140625" style="80" customWidth="1"/>
    <col min="15622" max="15872" width="10.7109375" style="80"/>
    <col min="15873" max="15873" width="19.85546875" style="80" customWidth="1"/>
    <col min="15874" max="15874" width="53.42578125" style="80" customWidth="1"/>
    <col min="15875" max="15875" width="12.28515625" style="80" customWidth="1"/>
    <col min="15876" max="15876" width="11.7109375" style="80" customWidth="1"/>
    <col min="15877" max="15877" width="15.140625" style="80" customWidth="1"/>
    <col min="15878" max="16128" width="10.7109375" style="80"/>
    <col min="16129" max="16129" width="19.85546875" style="80" customWidth="1"/>
    <col min="16130" max="16130" width="53.42578125" style="80" customWidth="1"/>
    <col min="16131" max="16131" width="12.28515625" style="80" customWidth="1"/>
    <col min="16132" max="16132" width="11.7109375" style="80" customWidth="1"/>
    <col min="16133" max="16133" width="15.140625" style="80" customWidth="1"/>
    <col min="16134" max="16384" width="10.7109375" style="80"/>
  </cols>
  <sheetData>
    <row r="1" spans="1:6" ht="15.75">
      <c r="A1" s="78"/>
      <c r="B1" s="78"/>
      <c r="C1" s="99"/>
      <c r="D1" s="99"/>
      <c r="E1" s="100" t="s">
        <v>29</v>
      </c>
    </row>
    <row r="2" spans="1:6" ht="97.5" customHeight="1">
      <c r="A2" s="78"/>
      <c r="B2" s="78"/>
      <c r="C2" s="101"/>
      <c r="D2" s="360" t="s">
        <v>439</v>
      </c>
      <c r="E2" s="360"/>
      <c r="F2" s="102"/>
    </row>
    <row r="3" spans="1:6" ht="55.5" customHeight="1">
      <c r="A3" s="103"/>
      <c r="B3" s="103"/>
      <c r="C3" s="104"/>
      <c r="D3" s="366"/>
      <c r="E3" s="366"/>
    </row>
    <row r="4" spans="1:6">
      <c r="A4" s="367" t="s">
        <v>330</v>
      </c>
      <c r="B4" s="367"/>
      <c r="C4" s="367"/>
      <c r="D4" s="367"/>
      <c r="E4" s="367"/>
    </row>
    <row r="5" spans="1:6" ht="21.75" customHeight="1">
      <c r="A5" s="368"/>
      <c r="B5" s="368"/>
      <c r="C5" s="368"/>
      <c r="D5" s="368"/>
      <c r="E5" s="368"/>
    </row>
    <row r="6" spans="1:6" ht="18.75">
      <c r="A6" s="105"/>
      <c r="B6" s="105"/>
      <c r="C6" s="105"/>
      <c r="D6" s="105"/>
      <c r="E6" s="105"/>
    </row>
    <row r="7" spans="1:6" ht="15.75">
      <c r="A7" s="106"/>
      <c r="B7" s="106"/>
      <c r="C7" s="101"/>
      <c r="D7" s="99"/>
      <c r="E7" s="78" t="s">
        <v>43</v>
      </c>
    </row>
    <row r="8" spans="1:6" ht="5.25" customHeight="1">
      <c r="A8" s="369" t="s">
        <v>44</v>
      </c>
      <c r="B8" s="369" t="s">
        <v>45</v>
      </c>
      <c r="C8" s="372" t="s">
        <v>46</v>
      </c>
      <c r="D8" s="373"/>
      <c r="E8" s="374"/>
    </row>
    <row r="9" spans="1:6" ht="5.25" customHeight="1">
      <c r="A9" s="370"/>
      <c r="B9" s="370"/>
      <c r="C9" s="375"/>
      <c r="D9" s="376"/>
      <c r="E9" s="377"/>
    </row>
    <row r="10" spans="1:6" ht="4.5" customHeight="1">
      <c r="A10" s="370"/>
      <c r="B10" s="370"/>
      <c r="C10" s="375"/>
      <c r="D10" s="376"/>
      <c r="E10" s="377"/>
    </row>
    <row r="11" spans="1:6" ht="14.25" customHeight="1">
      <c r="A11" s="370"/>
      <c r="B11" s="370"/>
      <c r="C11" s="375"/>
      <c r="D11" s="376"/>
      <c r="E11" s="377"/>
    </row>
    <row r="12" spans="1:6" ht="3" customHeight="1">
      <c r="A12" s="370"/>
      <c r="B12" s="370"/>
      <c r="C12" s="375"/>
      <c r="D12" s="376"/>
      <c r="E12" s="377"/>
    </row>
    <row r="13" spans="1:6" ht="3" customHeight="1">
      <c r="A13" s="370"/>
      <c r="B13" s="370"/>
      <c r="C13" s="378"/>
      <c r="D13" s="379"/>
      <c r="E13" s="380"/>
    </row>
    <row r="14" spans="1:6" ht="78" customHeight="1">
      <c r="A14" s="371"/>
      <c r="B14" s="371"/>
      <c r="C14" s="90" t="s">
        <v>130</v>
      </c>
      <c r="D14" s="107" t="s">
        <v>285</v>
      </c>
      <c r="E14" s="90" t="s">
        <v>290</v>
      </c>
    </row>
    <row r="15" spans="1:6" ht="15.75">
      <c r="A15" s="108">
        <v>1</v>
      </c>
      <c r="B15" s="108">
        <v>2</v>
      </c>
      <c r="C15" s="107" t="s">
        <v>47</v>
      </c>
      <c r="D15" s="107">
        <v>4</v>
      </c>
      <c r="E15" s="107">
        <v>5</v>
      </c>
    </row>
    <row r="16" spans="1:6" ht="31.5">
      <c r="A16" s="109" t="s">
        <v>341</v>
      </c>
      <c r="B16" s="109" t="s">
        <v>274</v>
      </c>
      <c r="C16" s="110">
        <f>C17</f>
        <v>63580</v>
      </c>
      <c r="D16" s="110">
        <f t="shared" ref="D16:E16" si="0">D17</f>
        <v>0</v>
      </c>
      <c r="E16" s="110">
        <f t="shared" si="0"/>
        <v>0</v>
      </c>
    </row>
    <row r="17" spans="1:5" ht="31.5">
      <c r="A17" s="182" t="s">
        <v>342</v>
      </c>
      <c r="B17" s="182" t="s">
        <v>275</v>
      </c>
      <c r="C17" s="110">
        <f>C18+C19</f>
        <v>63580</v>
      </c>
      <c r="D17" s="110">
        <f t="shared" ref="D17:E17" si="1">D18+D19</f>
        <v>0</v>
      </c>
      <c r="E17" s="110">
        <f t="shared" si="1"/>
        <v>0</v>
      </c>
    </row>
    <row r="18" spans="1:5" ht="31.5">
      <c r="A18" s="109" t="s">
        <v>343</v>
      </c>
      <c r="B18" s="109" t="s">
        <v>190</v>
      </c>
      <c r="C18" s="93">
        <f>-доходы!D41</f>
        <v>-11084430.380000001</v>
      </c>
      <c r="D18" s="93">
        <f>-доходы!E41</f>
        <v>-11063887.719999999</v>
      </c>
      <c r="E18" s="93">
        <f>-доходы!F41</f>
        <v>-6751876.2599999998</v>
      </c>
    </row>
    <row r="19" spans="1:5" ht="31.5">
      <c r="A19" s="109" t="s">
        <v>344</v>
      </c>
      <c r="B19" s="109" t="s">
        <v>192</v>
      </c>
      <c r="C19" s="93">
        <f>'п.2 рас.бюд.асс.'!S192</f>
        <v>11148010.380000001</v>
      </c>
      <c r="D19" s="93">
        <f>'п.2 рас.бюд.асс.'!T192</f>
        <v>11063887.720000001</v>
      </c>
      <c r="E19" s="93">
        <f>'п.2 рас.бюд.асс.'!U192</f>
        <v>6751876.2599999998</v>
      </c>
    </row>
    <row r="20" spans="1:5" ht="15.75">
      <c r="A20" s="364" t="s">
        <v>276</v>
      </c>
      <c r="B20" s="365"/>
      <c r="C20" s="183">
        <f>C16</f>
        <v>63580</v>
      </c>
      <c r="D20" s="183">
        <f t="shared" ref="D20:E20" si="2">D16</f>
        <v>0</v>
      </c>
      <c r="E20" s="183">
        <f t="shared" si="2"/>
        <v>0</v>
      </c>
    </row>
  </sheetData>
  <mergeCells count="6">
    <mergeCell ref="A20:B20"/>
    <mergeCell ref="D2:E3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F2" sqref="F2:H2"/>
    </sheetView>
  </sheetViews>
  <sheetFormatPr defaultRowHeight="15.75"/>
  <cols>
    <col min="1" max="1" width="4.140625" style="78" customWidth="1"/>
    <col min="2" max="2" width="49.85546875" style="78" customWidth="1"/>
    <col min="3" max="3" width="17.7109375" style="78" customWidth="1"/>
    <col min="4" max="4" width="16.28515625" style="78" customWidth="1"/>
    <col min="5" max="5" width="16.140625" style="78" customWidth="1"/>
    <col min="6" max="6" width="15.28515625" style="78" customWidth="1"/>
    <col min="7" max="7" width="14" style="78" customWidth="1"/>
    <col min="8" max="8" width="14.28515625" style="78" bestFit="1" customWidth="1"/>
    <col min="9" max="16384" width="9.140625" style="78"/>
  </cols>
  <sheetData>
    <row r="1" spans="1:8">
      <c r="A1" s="384"/>
      <c r="B1" s="384"/>
      <c r="C1" s="384"/>
      <c r="D1" s="384"/>
      <c r="G1" s="385" t="s">
        <v>35</v>
      </c>
      <c r="H1" s="385"/>
    </row>
    <row r="2" spans="1:8" ht="114" customHeight="1">
      <c r="F2" s="386" t="s">
        <v>434</v>
      </c>
      <c r="G2" s="386"/>
      <c r="H2" s="386"/>
    </row>
    <row r="3" spans="1:8">
      <c r="A3" s="144"/>
      <c r="B3" s="144"/>
      <c r="C3" s="144"/>
      <c r="D3" s="111"/>
    </row>
    <row r="4" spans="1:8" ht="35.25" customHeight="1">
      <c r="A4" s="387" t="s">
        <v>345</v>
      </c>
      <c r="B4" s="387"/>
      <c r="C4" s="387"/>
      <c r="D4" s="387"/>
      <c r="E4" s="387"/>
      <c r="F4" s="387"/>
      <c r="G4" s="387"/>
      <c r="H4" s="387"/>
    </row>
    <row r="5" spans="1:8">
      <c r="A5" s="144"/>
      <c r="B5" s="144"/>
      <c r="C5" s="144"/>
      <c r="D5" s="144"/>
      <c r="H5" s="78" t="s">
        <v>36</v>
      </c>
    </row>
    <row r="6" spans="1:8">
      <c r="A6" s="388" t="s">
        <v>48</v>
      </c>
      <c r="B6" s="389"/>
      <c r="C6" s="392" t="s">
        <v>130</v>
      </c>
      <c r="D6" s="392"/>
      <c r="E6" s="393" t="s">
        <v>285</v>
      </c>
      <c r="F6" s="393"/>
      <c r="G6" s="393" t="s">
        <v>290</v>
      </c>
      <c r="H6" s="393"/>
    </row>
    <row r="7" spans="1:8" ht="78.75">
      <c r="A7" s="390"/>
      <c r="B7" s="391"/>
      <c r="C7" s="108" t="s">
        <v>49</v>
      </c>
      <c r="D7" s="108" t="s">
        <v>50</v>
      </c>
      <c r="E7" s="108" t="s">
        <v>51</v>
      </c>
      <c r="F7" s="108" t="s">
        <v>50</v>
      </c>
      <c r="G7" s="108" t="s">
        <v>49</v>
      </c>
      <c r="H7" s="108" t="s">
        <v>50</v>
      </c>
    </row>
    <row r="8" spans="1:8" ht="15.75" customHeight="1">
      <c r="A8" s="383" t="s">
        <v>52</v>
      </c>
      <c r="B8" s="383"/>
      <c r="C8" s="381"/>
      <c r="D8" s="381"/>
      <c r="E8" s="381"/>
      <c r="F8" s="381"/>
      <c r="G8" s="381"/>
      <c r="H8" s="381"/>
    </row>
    <row r="9" spans="1:8" ht="15.75" customHeight="1">
      <c r="A9" s="383"/>
      <c r="B9" s="383"/>
      <c r="C9" s="382"/>
      <c r="D9" s="382"/>
      <c r="E9" s="382"/>
      <c r="F9" s="382"/>
      <c r="G9" s="382"/>
      <c r="H9" s="382"/>
    </row>
    <row r="10" spans="1:8" ht="47.25">
      <c r="A10" s="108">
        <v>1</v>
      </c>
      <c r="B10" s="112" t="s">
        <v>346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</row>
    <row r="11" spans="1:8" ht="58.5" customHeight="1">
      <c r="A11" s="108">
        <v>2</v>
      </c>
      <c r="B11" s="114" t="s">
        <v>53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</row>
    <row r="12" spans="1:8" ht="33" customHeight="1">
      <c r="A12" s="108">
        <v>3</v>
      </c>
      <c r="B12" s="114" t="s">
        <v>54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</row>
    <row r="13" spans="1:8" ht="21.75" customHeight="1">
      <c r="A13" s="108"/>
      <c r="B13" s="89" t="s">
        <v>55</v>
      </c>
      <c r="C13" s="113">
        <v>0</v>
      </c>
      <c r="D13" s="113">
        <v>0</v>
      </c>
      <c r="E13" s="113">
        <v>0</v>
      </c>
      <c r="F13" s="113">
        <v>0</v>
      </c>
      <c r="G13" s="113"/>
      <c r="H13" s="113">
        <v>0</v>
      </c>
    </row>
  </sheetData>
  <mergeCells count="15">
    <mergeCell ref="A1:D1"/>
    <mergeCell ref="G1:H1"/>
    <mergeCell ref="F2:H2"/>
    <mergeCell ref="A4:H4"/>
    <mergeCell ref="A6:B7"/>
    <mergeCell ref="C6:D6"/>
    <mergeCell ref="E6:F6"/>
    <mergeCell ref="G6:H6"/>
    <mergeCell ref="H8:H9"/>
    <mergeCell ref="A8:B9"/>
    <mergeCell ref="C8:C9"/>
    <mergeCell ref="D8:D9"/>
    <mergeCell ref="E8:E9"/>
    <mergeCell ref="F8:F9"/>
    <mergeCell ref="G8:G9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selection activeCell="M8" sqref="M8"/>
    </sheetView>
  </sheetViews>
  <sheetFormatPr defaultRowHeight="15"/>
  <cols>
    <col min="1" max="1" width="6.42578125" customWidth="1"/>
    <col min="2" max="2" width="11.7109375" customWidth="1"/>
    <col min="3" max="3" width="12" customWidth="1"/>
    <col min="7" max="7" width="14.42578125" customWidth="1"/>
    <col min="8" max="8" width="14.5703125" customWidth="1"/>
    <col min="9" max="9" width="14.85546875" customWidth="1"/>
    <col min="10" max="10" width="13.5703125" customWidth="1"/>
  </cols>
  <sheetData>
    <row r="1" spans="1:10" ht="15.75">
      <c r="A1" s="212"/>
      <c r="B1" s="212"/>
      <c r="C1" s="212"/>
      <c r="D1" s="212"/>
      <c r="E1" s="212"/>
      <c r="F1" s="212"/>
      <c r="G1" s="212"/>
      <c r="H1" s="212"/>
      <c r="I1" s="212"/>
      <c r="J1" s="213" t="s">
        <v>347</v>
      </c>
    </row>
    <row r="2" spans="1:10" ht="29.25" customHeight="1">
      <c r="A2" s="212"/>
      <c r="B2" s="212"/>
      <c r="C2" s="212"/>
      <c r="D2" s="212"/>
      <c r="E2" s="212"/>
      <c r="F2" s="212"/>
      <c r="G2" s="394" t="s">
        <v>434</v>
      </c>
      <c r="H2" s="394"/>
      <c r="I2" s="394"/>
      <c r="J2" s="394"/>
    </row>
    <row r="3" spans="1:10" ht="65.25" customHeight="1">
      <c r="A3" s="212"/>
      <c r="B3" s="212"/>
      <c r="C3" s="212"/>
      <c r="D3" s="212"/>
      <c r="E3" s="212"/>
      <c r="F3" s="212"/>
      <c r="G3" s="394"/>
      <c r="H3" s="394"/>
      <c r="I3" s="394"/>
      <c r="J3" s="394"/>
    </row>
    <row r="4" spans="1:10" ht="15.75">
      <c r="A4" s="212"/>
      <c r="B4" s="212"/>
      <c r="C4" s="212"/>
      <c r="D4" s="212"/>
      <c r="E4" s="212"/>
      <c r="F4" s="212"/>
      <c r="G4" s="212"/>
      <c r="H4" s="212"/>
      <c r="I4" s="212"/>
      <c r="J4" s="212"/>
    </row>
    <row r="5" spans="1:10" ht="54.75" customHeight="1">
      <c r="A5" s="395" t="s">
        <v>360</v>
      </c>
      <c r="B5" s="395"/>
      <c r="C5" s="395"/>
      <c r="D5" s="395"/>
      <c r="E5" s="395"/>
      <c r="F5" s="395"/>
      <c r="G5" s="395"/>
      <c r="H5" s="395"/>
      <c r="I5" s="395"/>
      <c r="J5" s="395"/>
    </row>
    <row r="6" spans="1:10" ht="15.75">
      <c r="A6" s="212"/>
      <c r="B6" s="212"/>
      <c r="C6" s="212"/>
      <c r="D6" s="212"/>
      <c r="E6" s="212"/>
      <c r="F6" s="212"/>
      <c r="G6" s="212"/>
      <c r="H6" s="212"/>
      <c r="I6" s="212"/>
      <c r="J6" s="212"/>
    </row>
    <row r="7" spans="1:10" ht="54" customHeight="1">
      <c r="A7" s="396" t="s">
        <v>361</v>
      </c>
      <c r="B7" s="396"/>
      <c r="C7" s="396"/>
      <c r="D7" s="396"/>
      <c r="E7" s="396"/>
      <c r="F7" s="396"/>
      <c r="G7" s="396"/>
      <c r="H7" s="396"/>
      <c r="I7" s="396"/>
      <c r="J7" s="396"/>
    </row>
    <row r="8" spans="1:10" ht="15.75">
      <c r="A8" s="212"/>
      <c r="B8" s="212"/>
      <c r="C8" s="212"/>
      <c r="D8" s="212"/>
      <c r="E8" s="212"/>
      <c r="F8" s="212"/>
      <c r="G8" s="212"/>
      <c r="H8" s="212"/>
      <c r="I8" s="212"/>
      <c r="J8" s="212"/>
    </row>
    <row r="9" spans="1:10" ht="15.75">
      <c r="A9" s="397" t="s">
        <v>348</v>
      </c>
      <c r="B9" s="397" t="s">
        <v>349</v>
      </c>
      <c r="C9" s="397" t="s">
        <v>350</v>
      </c>
      <c r="D9" s="398" t="s">
        <v>351</v>
      </c>
      <c r="E9" s="398"/>
      <c r="F9" s="398"/>
      <c r="G9" s="398" t="s">
        <v>352</v>
      </c>
      <c r="H9" s="398"/>
      <c r="I9" s="398"/>
      <c r="J9" s="398"/>
    </row>
    <row r="10" spans="1:10" ht="126">
      <c r="A10" s="397"/>
      <c r="B10" s="397"/>
      <c r="C10" s="397"/>
      <c r="D10" s="214" t="s">
        <v>130</v>
      </c>
      <c r="E10" s="215" t="s">
        <v>285</v>
      </c>
      <c r="F10" s="215" t="s">
        <v>290</v>
      </c>
      <c r="G10" s="216" t="s">
        <v>353</v>
      </c>
      <c r="H10" s="216" t="s">
        <v>354</v>
      </c>
      <c r="I10" s="216" t="s">
        <v>355</v>
      </c>
      <c r="J10" s="216" t="s">
        <v>356</v>
      </c>
    </row>
    <row r="11" spans="1:10" ht="15.75">
      <c r="A11" s="217">
        <v>1</v>
      </c>
      <c r="B11" s="217">
        <v>2</v>
      </c>
      <c r="C11" s="217">
        <v>3</v>
      </c>
      <c r="D11" s="217">
        <v>4</v>
      </c>
      <c r="E11" s="217">
        <v>5</v>
      </c>
      <c r="F11" s="217">
        <v>6</v>
      </c>
      <c r="G11" s="217">
        <v>7</v>
      </c>
      <c r="H11" s="217">
        <v>8</v>
      </c>
      <c r="I11" s="217">
        <v>9</v>
      </c>
      <c r="J11" s="217">
        <v>10</v>
      </c>
    </row>
    <row r="12" spans="1:10" ht="78" customHeight="1">
      <c r="A12" s="214" t="s">
        <v>357</v>
      </c>
      <c r="B12" s="214" t="s">
        <v>357</v>
      </c>
      <c r="C12" s="214" t="s">
        <v>357</v>
      </c>
      <c r="D12" s="218" t="s">
        <v>357</v>
      </c>
      <c r="E12" s="218" t="s">
        <v>357</v>
      </c>
      <c r="F12" s="218" t="s">
        <v>357</v>
      </c>
      <c r="G12" s="214" t="s">
        <v>357</v>
      </c>
      <c r="H12" s="214" t="s">
        <v>357</v>
      </c>
      <c r="I12" s="214" t="s">
        <v>357</v>
      </c>
      <c r="J12" s="214" t="s">
        <v>357</v>
      </c>
    </row>
    <row r="13" spans="1:10" ht="15.75">
      <c r="A13" s="212"/>
      <c r="B13" s="212"/>
      <c r="C13" s="212"/>
      <c r="D13" s="212"/>
      <c r="E13" s="212"/>
      <c r="F13" s="212"/>
      <c r="G13" s="212"/>
      <c r="H13" s="212"/>
      <c r="I13" s="212"/>
      <c r="J13" s="212"/>
    </row>
    <row r="14" spans="1:10" ht="51" customHeight="1">
      <c r="A14" s="396" t="s">
        <v>362</v>
      </c>
      <c r="B14" s="396"/>
      <c r="C14" s="396"/>
      <c r="D14" s="396"/>
      <c r="E14" s="396"/>
      <c r="F14" s="396"/>
      <c r="G14" s="396"/>
      <c r="H14" s="396"/>
      <c r="I14" s="396"/>
      <c r="J14" s="396"/>
    </row>
    <row r="15" spans="1:10" ht="15.75">
      <c r="A15" s="212"/>
      <c r="B15" s="212"/>
      <c r="C15" s="212"/>
      <c r="D15" s="212"/>
      <c r="E15" s="212"/>
      <c r="F15" s="212"/>
      <c r="G15" s="212"/>
      <c r="H15" s="212"/>
      <c r="I15" s="212"/>
      <c r="J15" s="212"/>
    </row>
    <row r="16" spans="1:10" ht="15.75">
      <c r="A16" s="397" t="s">
        <v>358</v>
      </c>
      <c r="B16" s="397"/>
      <c r="C16" s="397"/>
      <c r="D16" s="397"/>
      <c r="E16" s="397"/>
      <c r="F16" s="397"/>
      <c r="G16" s="397"/>
      <c r="H16" s="398" t="s">
        <v>359</v>
      </c>
      <c r="I16" s="398"/>
      <c r="J16" s="398"/>
    </row>
    <row r="17" spans="1:10" ht="15.75">
      <c r="A17" s="397"/>
      <c r="B17" s="397"/>
      <c r="C17" s="397"/>
      <c r="D17" s="397"/>
      <c r="E17" s="397"/>
      <c r="F17" s="397"/>
      <c r="G17" s="397"/>
      <c r="H17" s="214" t="s">
        <v>130</v>
      </c>
      <c r="I17" s="214" t="s">
        <v>285</v>
      </c>
      <c r="J17" s="214" t="s">
        <v>290</v>
      </c>
    </row>
    <row r="18" spans="1:10" ht="15.75">
      <c r="A18" s="399">
        <v>1</v>
      </c>
      <c r="B18" s="399"/>
      <c r="C18" s="399"/>
      <c r="D18" s="399"/>
      <c r="E18" s="399"/>
      <c r="F18" s="399"/>
      <c r="G18" s="399"/>
      <c r="H18" s="214">
        <v>2</v>
      </c>
      <c r="I18" s="214">
        <v>3</v>
      </c>
      <c r="J18" s="214">
        <v>4</v>
      </c>
    </row>
    <row r="19" spans="1:10" ht="49.5" customHeight="1">
      <c r="A19" s="400" t="s">
        <v>363</v>
      </c>
      <c r="B19" s="400"/>
      <c r="C19" s="400"/>
      <c r="D19" s="400"/>
      <c r="E19" s="400"/>
      <c r="F19" s="400"/>
      <c r="G19" s="400"/>
      <c r="H19" s="218">
        <v>0</v>
      </c>
      <c r="I19" s="218">
        <v>0</v>
      </c>
      <c r="J19" s="218">
        <v>0</v>
      </c>
    </row>
  </sheetData>
  <mergeCells count="13">
    <mergeCell ref="A14:J14"/>
    <mergeCell ref="A16:G17"/>
    <mergeCell ref="H16:J16"/>
    <mergeCell ref="A18:G18"/>
    <mergeCell ref="A19:G19"/>
    <mergeCell ref="G2:J3"/>
    <mergeCell ref="A5:J5"/>
    <mergeCell ref="A7:J7"/>
    <mergeCell ref="A9:A10"/>
    <mergeCell ref="B9:B10"/>
    <mergeCell ref="C9:C10"/>
    <mergeCell ref="D9:F9"/>
    <mergeCell ref="G9:J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zoomScaleSheetLayoutView="85" workbookViewId="0">
      <selection activeCell="R3" sqref="R3:T3"/>
    </sheetView>
  </sheetViews>
  <sheetFormatPr defaultColWidth="1.28515625" defaultRowHeight="12.75"/>
  <cols>
    <col min="1" max="1" width="0.28515625" style="23" customWidth="1"/>
    <col min="2" max="10" width="0" style="23" hidden="1" customWidth="1"/>
    <col min="11" max="11" width="6.42578125" style="23" bestFit="1" customWidth="1"/>
    <col min="12" max="12" width="63.42578125" style="23" customWidth="1"/>
    <col min="13" max="13" width="10" style="23" customWidth="1"/>
    <col min="14" max="14" width="10.28515625" style="23" customWidth="1"/>
    <col min="15" max="15" width="9.140625" style="23" customWidth="1"/>
    <col min="16" max="16" width="21.5703125" style="23" bestFit="1" customWidth="1"/>
    <col min="17" max="17" width="0" style="23" hidden="1" customWidth="1"/>
    <col min="18" max="18" width="19.7109375" style="23" bestFit="1" customWidth="1"/>
    <col min="19" max="19" width="20.85546875" style="23" bestFit="1" customWidth="1"/>
    <col min="20" max="21" width="0" style="23" hidden="1" customWidth="1"/>
    <col min="22" max="255" width="1.28515625" style="23" customWidth="1"/>
    <col min="256" max="16384" width="1.28515625" style="23"/>
  </cols>
  <sheetData>
    <row r="1" spans="1:21" ht="17.25" customHeight="1">
      <c r="A1" s="46"/>
      <c r="B1" s="115"/>
      <c r="C1" s="115"/>
      <c r="D1" s="115"/>
      <c r="E1" s="115"/>
      <c r="F1" s="115"/>
      <c r="G1" s="115"/>
      <c r="H1" s="115"/>
      <c r="I1" s="46"/>
      <c r="J1" s="46"/>
      <c r="K1" s="46"/>
      <c r="L1" s="46"/>
      <c r="M1" s="46"/>
      <c r="N1" s="46"/>
      <c r="O1" s="46"/>
      <c r="P1" s="46"/>
      <c r="Q1" s="27"/>
      <c r="R1" s="187"/>
      <c r="S1" s="188" t="s">
        <v>364</v>
      </c>
      <c r="T1" s="189"/>
      <c r="U1" s="27"/>
    </row>
    <row r="2" spans="1:21" ht="8.25" customHeight="1">
      <c r="A2" s="46"/>
      <c r="B2" s="115"/>
      <c r="C2" s="115"/>
      <c r="D2" s="115"/>
      <c r="E2" s="115"/>
      <c r="F2" s="115"/>
      <c r="G2" s="115"/>
      <c r="H2" s="115"/>
      <c r="I2" s="46"/>
      <c r="J2" s="46"/>
      <c r="K2" s="46"/>
      <c r="L2" s="52"/>
      <c r="M2" s="52"/>
      <c r="N2" s="52"/>
      <c r="O2" s="52"/>
      <c r="P2" s="52"/>
      <c r="Q2" s="52"/>
      <c r="R2" s="190"/>
      <c r="S2" s="191"/>
      <c r="T2" s="189"/>
      <c r="U2" s="27"/>
    </row>
    <row r="3" spans="1:21" ht="148.5" customHeight="1">
      <c r="A3" s="46"/>
      <c r="B3" s="115"/>
      <c r="C3" s="115"/>
      <c r="D3" s="115"/>
      <c r="E3" s="115"/>
      <c r="F3" s="115"/>
      <c r="G3" s="115"/>
      <c r="H3" s="115"/>
      <c r="I3" s="46"/>
      <c r="J3" s="46"/>
      <c r="K3" s="46"/>
      <c r="L3" s="46"/>
      <c r="M3" s="46"/>
      <c r="N3" s="46"/>
      <c r="O3" s="46"/>
      <c r="P3" s="46"/>
      <c r="Q3" s="27"/>
      <c r="R3" s="409" t="s">
        <v>434</v>
      </c>
      <c r="S3" s="409"/>
      <c r="T3" s="409"/>
      <c r="U3" s="27"/>
    </row>
    <row r="4" spans="1:21" ht="60.75" customHeight="1">
      <c r="A4" s="46"/>
      <c r="B4" s="115"/>
      <c r="C4" s="115"/>
      <c r="D4" s="115"/>
      <c r="E4" s="115"/>
      <c r="F4" s="115"/>
      <c r="G4" s="115"/>
      <c r="H4" s="115"/>
      <c r="I4" s="46"/>
      <c r="J4" s="46"/>
      <c r="K4" s="46"/>
      <c r="L4" s="410" t="s">
        <v>333</v>
      </c>
      <c r="M4" s="411"/>
      <c r="N4" s="411"/>
      <c r="O4" s="411"/>
      <c r="P4" s="411"/>
      <c r="Q4" s="411"/>
      <c r="R4" s="411"/>
      <c r="S4" s="411"/>
      <c r="T4" s="26"/>
      <c r="U4" s="27"/>
    </row>
    <row r="5" spans="1:21" ht="12.75" customHeight="1">
      <c r="A5" s="46"/>
      <c r="B5" s="115"/>
      <c r="C5" s="115"/>
      <c r="D5" s="115"/>
      <c r="E5" s="115"/>
      <c r="F5" s="115"/>
      <c r="G5" s="115"/>
      <c r="H5" s="115"/>
      <c r="I5" s="46"/>
      <c r="J5" s="46"/>
      <c r="K5" s="46"/>
      <c r="L5" s="46"/>
      <c r="M5" s="46"/>
      <c r="N5" s="46"/>
      <c r="O5" s="46"/>
      <c r="P5" s="27"/>
      <c r="Q5" s="116"/>
      <c r="R5" s="116"/>
      <c r="S5" s="116" t="s">
        <v>13</v>
      </c>
      <c r="T5" s="26"/>
      <c r="U5" s="27"/>
    </row>
    <row r="6" spans="1:21" ht="18.75" customHeight="1">
      <c r="A6" s="46"/>
      <c r="B6" s="115"/>
      <c r="C6" s="115"/>
      <c r="D6" s="115"/>
      <c r="E6" s="115"/>
      <c r="F6" s="115"/>
      <c r="G6" s="115"/>
      <c r="H6" s="115"/>
      <c r="I6" s="46"/>
      <c r="J6" s="46"/>
      <c r="K6" s="401" t="s">
        <v>56</v>
      </c>
      <c r="L6" s="401"/>
      <c r="M6" s="415" t="s">
        <v>31</v>
      </c>
      <c r="N6" s="414"/>
      <c r="O6" s="416"/>
      <c r="P6" s="337" t="s">
        <v>266</v>
      </c>
      <c r="Q6" s="117"/>
      <c r="R6" s="339" t="s">
        <v>284</v>
      </c>
      <c r="S6" s="337" t="s">
        <v>292</v>
      </c>
      <c r="T6" s="26"/>
      <c r="U6" s="27"/>
    </row>
    <row r="7" spans="1:21" ht="18" customHeight="1">
      <c r="A7" s="46"/>
      <c r="B7" s="28"/>
      <c r="C7" s="28"/>
      <c r="D7" s="28"/>
      <c r="E7" s="28"/>
      <c r="F7" s="28"/>
      <c r="G7" s="28"/>
      <c r="H7" s="28"/>
      <c r="I7" s="118"/>
      <c r="J7" s="118" t="s">
        <v>15</v>
      </c>
      <c r="K7" s="412"/>
      <c r="L7" s="412"/>
      <c r="M7" s="417"/>
      <c r="N7" s="418"/>
      <c r="O7" s="419"/>
      <c r="P7" s="413"/>
      <c r="Q7" s="31" t="s">
        <v>22</v>
      </c>
      <c r="R7" s="414"/>
      <c r="S7" s="413"/>
      <c r="T7" s="32"/>
      <c r="U7" s="26"/>
    </row>
    <row r="8" spans="1:21" ht="15" customHeight="1">
      <c r="A8" s="46"/>
      <c r="B8" s="28"/>
      <c r="C8" s="28"/>
      <c r="D8" s="28"/>
      <c r="E8" s="28"/>
      <c r="F8" s="28"/>
      <c r="G8" s="28"/>
      <c r="H8" s="28"/>
      <c r="I8" s="118"/>
      <c r="J8" s="118"/>
      <c r="K8" s="33">
        <v>1</v>
      </c>
      <c r="L8" s="33">
        <v>2</v>
      </c>
      <c r="M8" s="406">
        <v>3</v>
      </c>
      <c r="N8" s="407"/>
      <c r="O8" s="408"/>
      <c r="P8" s="34">
        <v>3</v>
      </c>
      <c r="Q8" s="35"/>
      <c r="R8" s="37">
        <v>4</v>
      </c>
      <c r="S8" s="37">
        <v>5</v>
      </c>
      <c r="T8" s="32"/>
      <c r="U8" s="26"/>
    </row>
    <row r="9" spans="1:21" ht="63">
      <c r="A9" s="119"/>
      <c r="B9" s="404">
        <v>1</v>
      </c>
      <c r="C9" s="404"/>
      <c r="D9" s="404"/>
      <c r="E9" s="404"/>
      <c r="F9" s="404"/>
      <c r="G9" s="404"/>
      <c r="H9" s="404"/>
      <c r="I9" s="404"/>
      <c r="J9" s="404"/>
      <c r="K9" s="401"/>
      <c r="L9" s="196" t="s">
        <v>297</v>
      </c>
      <c r="M9" s="346" t="s">
        <v>282</v>
      </c>
      <c r="N9" s="404"/>
      <c r="O9" s="401"/>
      <c r="P9" s="223">
        <v>105000</v>
      </c>
      <c r="Q9" s="227"/>
      <c r="R9" s="224">
        <v>104972.03</v>
      </c>
      <c r="S9" s="223">
        <v>104966.06</v>
      </c>
      <c r="T9" s="120"/>
      <c r="U9" s="44"/>
    </row>
    <row r="10" spans="1:21" ht="63">
      <c r="A10" s="119"/>
      <c r="B10" s="219"/>
      <c r="C10" s="219"/>
      <c r="D10" s="219"/>
      <c r="E10" s="219"/>
      <c r="F10" s="219"/>
      <c r="G10" s="219"/>
      <c r="H10" s="219"/>
      <c r="I10" s="219"/>
      <c r="J10" s="219"/>
      <c r="K10" s="233" t="s">
        <v>400</v>
      </c>
      <c r="L10" s="234" t="s">
        <v>298</v>
      </c>
      <c r="M10" s="420" t="s">
        <v>299</v>
      </c>
      <c r="N10" s="421"/>
      <c r="O10" s="422"/>
      <c r="P10" s="235">
        <f>P9</f>
        <v>105000</v>
      </c>
      <c r="Q10" s="235">
        <f t="shared" ref="Q10:S10" si="0">Q9</f>
        <v>0</v>
      </c>
      <c r="R10" s="235">
        <f t="shared" si="0"/>
        <v>104972.03</v>
      </c>
      <c r="S10" s="235">
        <f t="shared" si="0"/>
        <v>104966.06</v>
      </c>
      <c r="T10" s="120"/>
      <c r="U10" s="44"/>
    </row>
    <row r="11" spans="1:21" ht="63">
      <c r="A11" s="119"/>
      <c r="B11" s="404">
        <v>2</v>
      </c>
      <c r="C11" s="404"/>
      <c r="D11" s="404"/>
      <c r="E11" s="404"/>
      <c r="F11" s="404"/>
      <c r="G11" s="404"/>
      <c r="H11" s="404"/>
      <c r="I11" s="404"/>
      <c r="J11" s="404"/>
      <c r="K11" s="401"/>
      <c r="L11" s="196" t="s">
        <v>338</v>
      </c>
      <c r="M11" s="346" t="s">
        <v>233</v>
      </c>
      <c r="N11" s="404"/>
      <c r="O11" s="401"/>
      <c r="P11" s="223">
        <v>1000</v>
      </c>
      <c r="Q11" s="227"/>
      <c r="R11" s="224">
        <v>1000</v>
      </c>
      <c r="S11" s="223">
        <v>1000</v>
      </c>
      <c r="T11" s="120"/>
      <c r="U11" s="44"/>
    </row>
    <row r="12" spans="1:21" ht="63">
      <c r="A12" s="119"/>
      <c r="B12" s="219"/>
      <c r="C12" s="219"/>
      <c r="D12" s="219"/>
      <c r="E12" s="220"/>
      <c r="F12" s="220"/>
      <c r="G12" s="221"/>
      <c r="H12" s="221"/>
      <c r="I12" s="221"/>
      <c r="J12" s="221"/>
      <c r="K12" s="236" t="s">
        <v>399</v>
      </c>
      <c r="L12" s="234" t="s">
        <v>371</v>
      </c>
      <c r="M12" s="420" t="s">
        <v>300</v>
      </c>
      <c r="N12" s="421"/>
      <c r="O12" s="422"/>
      <c r="P12" s="235">
        <f>P11</f>
        <v>1000</v>
      </c>
      <c r="Q12" s="235">
        <f t="shared" ref="Q12:S12" si="1">Q11</f>
        <v>0</v>
      </c>
      <c r="R12" s="235">
        <f t="shared" si="1"/>
        <v>1000</v>
      </c>
      <c r="S12" s="235">
        <f t="shared" si="1"/>
        <v>1000</v>
      </c>
      <c r="T12" s="120"/>
      <c r="U12" s="44"/>
    </row>
    <row r="13" spans="1:21" ht="78.75">
      <c r="A13" s="119"/>
      <c r="B13" s="219"/>
      <c r="C13" s="219"/>
      <c r="D13" s="219"/>
      <c r="E13" s="220"/>
      <c r="F13" s="401">
        <v>3</v>
      </c>
      <c r="G13" s="402"/>
      <c r="H13" s="402"/>
      <c r="I13" s="402"/>
      <c r="J13" s="402"/>
      <c r="K13" s="403"/>
      <c r="L13" s="196" t="s">
        <v>301</v>
      </c>
      <c r="M13" s="346" t="s">
        <v>234</v>
      </c>
      <c r="N13" s="404"/>
      <c r="O13" s="401"/>
      <c r="P13" s="223">
        <v>1000</v>
      </c>
      <c r="Q13" s="227"/>
      <c r="R13" s="224">
        <v>1000</v>
      </c>
      <c r="S13" s="223">
        <v>0</v>
      </c>
      <c r="T13" s="120"/>
      <c r="U13" s="44"/>
    </row>
    <row r="14" spans="1:21" ht="78.75">
      <c r="A14" s="119"/>
      <c r="B14" s="219"/>
      <c r="C14" s="219"/>
      <c r="D14" s="219"/>
      <c r="E14" s="220"/>
      <c r="F14" s="220"/>
      <c r="G14" s="221"/>
      <c r="H14" s="221"/>
      <c r="I14" s="221"/>
      <c r="J14" s="221"/>
      <c r="K14" s="237" t="s">
        <v>401</v>
      </c>
      <c r="L14" s="234" t="s">
        <v>302</v>
      </c>
      <c r="M14" s="420" t="s">
        <v>303</v>
      </c>
      <c r="N14" s="421"/>
      <c r="O14" s="422"/>
      <c r="P14" s="235">
        <f>P13</f>
        <v>1000</v>
      </c>
      <c r="Q14" s="235">
        <f t="shared" ref="Q14:S14" si="2">Q13</f>
        <v>0</v>
      </c>
      <c r="R14" s="235">
        <f t="shared" si="2"/>
        <v>1000</v>
      </c>
      <c r="S14" s="235">
        <f t="shared" si="2"/>
        <v>0</v>
      </c>
      <c r="T14" s="120"/>
      <c r="U14" s="44"/>
    </row>
    <row r="15" spans="1:21" ht="93.75" customHeight="1">
      <c r="A15" s="119"/>
      <c r="B15" s="219"/>
      <c r="C15" s="219"/>
      <c r="D15" s="219"/>
      <c r="E15" s="220"/>
      <c r="F15" s="401">
        <v>4</v>
      </c>
      <c r="G15" s="402"/>
      <c r="H15" s="402"/>
      <c r="I15" s="402"/>
      <c r="J15" s="402"/>
      <c r="K15" s="403"/>
      <c r="L15" s="196" t="s">
        <v>304</v>
      </c>
      <c r="M15" s="346" t="s">
        <v>240</v>
      </c>
      <c r="N15" s="404"/>
      <c r="O15" s="401"/>
      <c r="P15" s="197">
        <v>1000</v>
      </c>
      <c r="Q15" s="205"/>
      <c r="R15" s="206">
        <v>1000</v>
      </c>
      <c r="S15" s="204">
        <v>1000</v>
      </c>
      <c r="T15" s="120"/>
      <c r="U15" s="44"/>
    </row>
    <row r="16" spans="1:21" ht="63">
      <c r="A16" s="119"/>
      <c r="B16" s="219"/>
      <c r="C16" s="219"/>
      <c r="D16" s="219"/>
      <c r="E16" s="220"/>
      <c r="F16" s="220"/>
      <c r="G16" s="221"/>
      <c r="H16" s="221"/>
      <c r="I16" s="221"/>
      <c r="J16" s="221"/>
      <c r="K16" s="236" t="s">
        <v>402</v>
      </c>
      <c r="L16" s="234" t="s">
        <v>305</v>
      </c>
      <c r="M16" s="420" t="s">
        <v>306</v>
      </c>
      <c r="N16" s="421"/>
      <c r="O16" s="422"/>
      <c r="P16" s="238">
        <f>P15</f>
        <v>1000</v>
      </c>
      <c r="Q16" s="238">
        <f t="shared" ref="Q16:S16" si="3">Q15</f>
        <v>0</v>
      </c>
      <c r="R16" s="238">
        <f t="shared" si="3"/>
        <v>1000</v>
      </c>
      <c r="S16" s="238">
        <f t="shared" si="3"/>
        <v>1000</v>
      </c>
      <c r="T16" s="120"/>
      <c r="U16" s="44"/>
    </row>
    <row r="17" spans="1:21" ht="77.25" customHeight="1">
      <c r="A17" s="119"/>
      <c r="B17" s="219"/>
      <c r="C17" s="219"/>
      <c r="D17" s="219"/>
      <c r="E17" s="220"/>
      <c r="F17" s="219">
        <v>5</v>
      </c>
      <c r="G17" s="219"/>
      <c r="H17" s="219"/>
      <c r="I17" s="219"/>
      <c r="J17" s="219"/>
      <c r="K17" s="220">
        <v>5</v>
      </c>
      <c r="L17" s="196" t="s">
        <v>309</v>
      </c>
      <c r="M17" s="405" t="s">
        <v>310</v>
      </c>
      <c r="N17" s="402"/>
      <c r="O17" s="403"/>
      <c r="P17" s="204">
        <v>1000</v>
      </c>
      <c r="Q17" s="205"/>
      <c r="R17" s="206">
        <v>1000</v>
      </c>
      <c r="S17" s="204">
        <v>0</v>
      </c>
      <c r="T17" s="120"/>
      <c r="U17" s="44"/>
    </row>
    <row r="18" spans="1:21" ht="63">
      <c r="A18" s="119"/>
      <c r="B18" s="220"/>
      <c r="C18" s="221"/>
      <c r="D18" s="221"/>
      <c r="E18" s="221"/>
      <c r="F18" s="221"/>
      <c r="G18" s="221"/>
      <c r="H18" s="221"/>
      <c r="I18" s="221"/>
      <c r="J18" s="221"/>
      <c r="K18" s="236" t="s">
        <v>403</v>
      </c>
      <c r="L18" s="234" t="s">
        <v>311</v>
      </c>
      <c r="M18" s="420" t="s">
        <v>312</v>
      </c>
      <c r="N18" s="421"/>
      <c r="O18" s="422"/>
      <c r="P18" s="235">
        <f>P17</f>
        <v>1000</v>
      </c>
      <c r="Q18" s="235">
        <f t="shared" ref="Q18:S18" si="4">Q17</f>
        <v>0</v>
      </c>
      <c r="R18" s="235">
        <f t="shared" si="4"/>
        <v>1000</v>
      </c>
      <c r="S18" s="235">
        <f t="shared" si="4"/>
        <v>0</v>
      </c>
      <c r="T18" s="120"/>
      <c r="U18" s="44"/>
    </row>
    <row r="19" spans="1:21" ht="63">
      <c r="A19" s="119"/>
      <c r="B19" s="401">
        <v>6</v>
      </c>
      <c r="C19" s="402"/>
      <c r="D19" s="402"/>
      <c r="E19" s="402"/>
      <c r="F19" s="402"/>
      <c r="G19" s="402"/>
      <c r="H19" s="402"/>
      <c r="I19" s="402"/>
      <c r="J19" s="402"/>
      <c r="K19" s="403"/>
      <c r="L19" s="196" t="s">
        <v>313</v>
      </c>
      <c r="M19" s="346" t="s">
        <v>314</v>
      </c>
      <c r="N19" s="404"/>
      <c r="O19" s="401"/>
      <c r="P19" s="223">
        <v>5000</v>
      </c>
      <c r="Q19" s="227"/>
      <c r="R19" s="224">
        <v>0</v>
      </c>
      <c r="S19" s="223">
        <v>0</v>
      </c>
      <c r="T19" s="120"/>
      <c r="U19" s="44"/>
    </row>
    <row r="20" spans="1:21" ht="63">
      <c r="A20" s="209"/>
      <c r="B20" s="232"/>
      <c r="C20" s="232"/>
      <c r="D20" s="232"/>
      <c r="E20" s="232"/>
      <c r="F20" s="232"/>
      <c r="G20" s="232"/>
      <c r="H20" s="232"/>
      <c r="I20" s="232"/>
      <c r="J20" s="232"/>
      <c r="K20" s="237" t="s">
        <v>404</v>
      </c>
      <c r="L20" s="234" t="s">
        <v>315</v>
      </c>
      <c r="M20" s="420" t="s">
        <v>316</v>
      </c>
      <c r="N20" s="421"/>
      <c r="O20" s="422"/>
      <c r="P20" s="235">
        <f>P19</f>
        <v>5000</v>
      </c>
      <c r="Q20" s="235">
        <f t="shared" ref="Q20:S20" si="5">Q19</f>
        <v>0</v>
      </c>
      <c r="R20" s="235">
        <f t="shared" si="5"/>
        <v>0</v>
      </c>
      <c r="S20" s="235">
        <f t="shared" si="5"/>
        <v>0</v>
      </c>
      <c r="T20" s="210"/>
      <c r="U20" s="211"/>
    </row>
    <row r="21" spans="1:21" ht="78.75">
      <c r="A21" s="209"/>
      <c r="B21" s="232"/>
      <c r="C21" s="232"/>
      <c r="D21" s="232"/>
      <c r="E21" s="232"/>
      <c r="F21" s="232"/>
      <c r="G21" s="232"/>
      <c r="H21" s="232"/>
      <c r="I21" s="232"/>
      <c r="J21" s="232"/>
      <c r="K21" s="239">
        <v>7</v>
      </c>
      <c r="L21" s="240" t="s">
        <v>372</v>
      </c>
      <c r="M21" s="405" t="s">
        <v>373</v>
      </c>
      <c r="N21" s="423"/>
      <c r="O21" s="424"/>
      <c r="P21" s="223">
        <v>882058.82</v>
      </c>
      <c r="Q21" s="227"/>
      <c r="R21" s="224">
        <v>710151.27</v>
      </c>
      <c r="S21" s="223">
        <v>787254.06</v>
      </c>
      <c r="T21" s="210"/>
      <c r="U21" s="211"/>
    </row>
    <row r="22" spans="1:21" ht="78.75">
      <c r="A22" s="209"/>
      <c r="B22" s="232"/>
      <c r="C22" s="232"/>
      <c r="D22" s="232"/>
      <c r="E22" s="232"/>
      <c r="F22" s="232"/>
      <c r="G22" s="232"/>
      <c r="H22" s="232"/>
      <c r="I22" s="232"/>
      <c r="J22" s="232"/>
      <c r="K22" s="237" t="s">
        <v>405</v>
      </c>
      <c r="L22" s="234" t="s">
        <v>374</v>
      </c>
      <c r="M22" s="420" t="s">
        <v>375</v>
      </c>
      <c r="N22" s="421"/>
      <c r="O22" s="422"/>
      <c r="P22" s="235">
        <f>P21</f>
        <v>882058.82</v>
      </c>
      <c r="Q22" s="235">
        <f t="shared" ref="Q22:S22" si="6">Q21</f>
        <v>0</v>
      </c>
      <c r="R22" s="235">
        <f t="shared" si="6"/>
        <v>710151.27</v>
      </c>
      <c r="S22" s="235">
        <f t="shared" si="6"/>
        <v>787254.06</v>
      </c>
      <c r="T22" s="210"/>
      <c r="U22" s="211"/>
    </row>
    <row r="23" spans="1:21" ht="47.25">
      <c r="A23" s="209"/>
      <c r="B23" s="232"/>
      <c r="C23" s="232"/>
      <c r="D23" s="232"/>
      <c r="E23" s="232"/>
      <c r="F23" s="232"/>
      <c r="G23" s="232"/>
      <c r="H23" s="232"/>
      <c r="I23" s="232"/>
      <c r="J23" s="232"/>
      <c r="K23" s="222">
        <v>8</v>
      </c>
      <c r="L23" s="196" t="s">
        <v>317</v>
      </c>
      <c r="M23" s="405" t="s">
        <v>318</v>
      </c>
      <c r="N23" s="402"/>
      <c r="O23" s="403"/>
      <c r="P23" s="263">
        <v>2338449.23</v>
      </c>
      <c r="Q23" s="264">
        <v>0</v>
      </c>
      <c r="R23" s="263">
        <v>0</v>
      </c>
      <c r="S23" s="223">
        <v>117923.5</v>
      </c>
      <c r="T23" s="210"/>
      <c r="U23" s="211"/>
    </row>
    <row r="24" spans="1:21" ht="15.75">
      <c r="A24" s="209"/>
      <c r="B24" s="232"/>
      <c r="C24" s="232"/>
      <c r="D24" s="232"/>
      <c r="E24" s="232"/>
      <c r="F24" s="232"/>
      <c r="G24" s="232"/>
      <c r="H24" s="232"/>
      <c r="I24" s="232"/>
      <c r="J24" s="232"/>
      <c r="K24" s="237" t="s">
        <v>406</v>
      </c>
      <c r="L24" s="234" t="s">
        <v>246</v>
      </c>
      <c r="M24" s="420" t="s">
        <v>319</v>
      </c>
      <c r="N24" s="421"/>
      <c r="O24" s="422"/>
      <c r="P24" s="241">
        <v>393545.32</v>
      </c>
      <c r="Q24" s="242"/>
      <c r="R24" s="243">
        <v>0</v>
      </c>
      <c r="S24" s="241">
        <v>117923.5</v>
      </c>
      <c r="T24" s="210"/>
      <c r="U24" s="211"/>
    </row>
    <row r="25" spans="1:21" ht="15.75">
      <c r="A25" s="209"/>
      <c r="B25" s="232"/>
      <c r="C25" s="232"/>
      <c r="D25" s="232"/>
      <c r="E25" s="232"/>
      <c r="F25" s="232"/>
      <c r="G25" s="232"/>
      <c r="H25" s="232"/>
      <c r="I25" s="232"/>
      <c r="J25" s="232"/>
      <c r="K25" s="237" t="s">
        <v>407</v>
      </c>
      <c r="L25" s="234" t="s">
        <v>247</v>
      </c>
      <c r="M25" s="420" t="s">
        <v>320</v>
      </c>
      <c r="N25" s="421"/>
      <c r="O25" s="422"/>
      <c r="P25" s="225">
        <v>175.6</v>
      </c>
      <c r="Q25" s="227"/>
      <c r="R25" s="226">
        <v>0</v>
      </c>
      <c r="S25" s="225">
        <v>0</v>
      </c>
      <c r="T25" s="210"/>
      <c r="U25" s="211"/>
    </row>
    <row r="26" spans="1:21" ht="15.75">
      <c r="A26" s="209"/>
      <c r="B26" s="232"/>
      <c r="C26" s="232"/>
      <c r="D26" s="232"/>
      <c r="E26" s="232"/>
      <c r="F26" s="232"/>
      <c r="G26" s="232"/>
      <c r="H26" s="232"/>
      <c r="I26" s="232"/>
      <c r="J26" s="232"/>
      <c r="K26" s="237" t="s">
        <v>408</v>
      </c>
      <c r="L26" s="234" t="s">
        <v>248</v>
      </c>
      <c r="M26" s="420" t="s">
        <v>321</v>
      </c>
      <c r="N26" s="421"/>
      <c r="O26" s="422"/>
      <c r="P26" s="225">
        <v>28105.35</v>
      </c>
      <c r="Q26" s="227"/>
      <c r="R26" s="226">
        <v>0</v>
      </c>
      <c r="S26" s="225">
        <v>0</v>
      </c>
      <c r="T26" s="210"/>
      <c r="U26" s="211"/>
    </row>
    <row r="27" spans="1:21" ht="15.75">
      <c r="A27" s="209"/>
      <c r="B27" s="232"/>
      <c r="C27" s="232"/>
      <c r="D27" s="232"/>
      <c r="E27" s="232"/>
      <c r="F27" s="232"/>
      <c r="G27" s="232"/>
      <c r="H27" s="232"/>
      <c r="I27" s="232"/>
      <c r="J27" s="232"/>
      <c r="K27" s="237" t="s">
        <v>409</v>
      </c>
      <c r="L27" s="234" t="s">
        <v>249</v>
      </c>
      <c r="M27" s="420" t="s">
        <v>322</v>
      </c>
      <c r="N27" s="421"/>
      <c r="O27" s="422"/>
      <c r="P27" s="225">
        <v>34158.639999999999</v>
      </c>
      <c r="Q27" s="227"/>
      <c r="R27" s="226">
        <v>0</v>
      </c>
      <c r="S27" s="225">
        <v>0</v>
      </c>
      <c r="T27" s="210"/>
      <c r="U27" s="211"/>
    </row>
    <row r="28" spans="1:21" ht="15.75">
      <c r="A28" s="209"/>
      <c r="B28" s="232"/>
      <c r="C28" s="232"/>
      <c r="D28" s="232"/>
      <c r="E28" s="232"/>
      <c r="F28" s="232"/>
      <c r="G28" s="232"/>
      <c r="H28" s="232"/>
      <c r="I28" s="232"/>
      <c r="J28" s="232"/>
      <c r="K28" s="237" t="s">
        <v>410</v>
      </c>
      <c r="L28" s="234" t="s">
        <v>250</v>
      </c>
      <c r="M28" s="420" t="s">
        <v>323</v>
      </c>
      <c r="N28" s="421"/>
      <c r="O28" s="422"/>
      <c r="P28" s="225">
        <v>25945</v>
      </c>
      <c r="Q28" s="227"/>
      <c r="R28" s="226">
        <v>0</v>
      </c>
      <c r="S28" s="225">
        <v>0</v>
      </c>
      <c r="T28" s="210"/>
      <c r="U28" s="211"/>
    </row>
    <row r="29" spans="1:21" ht="47.25">
      <c r="A29" s="209"/>
      <c r="B29" s="232"/>
      <c r="C29" s="232"/>
      <c r="D29" s="232"/>
      <c r="E29" s="232"/>
      <c r="F29" s="232"/>
      <c r="G29" s="232"/>
      <c r="H29" s="232"/>
      <c r="I29" s="232"/>
      <c r="J29" s="232"/>
      <c r="K29" s="237" t="s">
        <v>411</v>
      </c>
      <c r="L29" s="234" t="s">
        <v>380</v>
      </c>
      <c r="M29" s="420" t="s">
        <v>381</v>
      </c>
      <c r="N29" s="421"/>
      <c r="O29" s="422"/>
      <c r="P29" s="225">
        <v>1380432.76</v>
      </c>
      <c r="Q29" s="227"/>
      <c r="R29" s="226">
        <v>0</v>
      </c>
      <c r="S29" s="225">
        <v>0</v>
      </c>
      <c r="T29" s="210"/>
      <c r="U29" s="211"/>
    </row>
    <row r="30" spans="1:21" ht="47.25">
      <c r="A30" s="209"/>
      <c r="B30" s="232"/>
      <c r="C30" s="232"/>
      <c r="D30" s="232"/>
      <c r="E30" s="232"/>
      <c r="F30" s="232"/>
      <c r="G30" s="232"/>
      <c r="H30" s="232"/>
      <c r="I30" s="232"/>
      <c r="J30" s="232"/>
      <c r="K30" s="237" t="s">
        <v>412</v>
      </c>
      <c r="L30" s="234" t="s">
        <v>382</v>
      </c>
      <c r="M30" s="420" t="s">
        <v>383</v>
      </c>
      <c r="N30" s="421"/>
      <c r="O30" s="422"/>
      <c r="P30" s="225">
        <v>476086.56</v>
      </c>
      <c r="Q30" s="227"/>
      <c r="R30" s="226">
        <v>0</v>
      </c>
      <c r="S30" s="225">
        <v>0</v>
      </c>
      <c r="T30" s="210"/>
      <c r="U30" s="211"/>
    </row>
    <row r="31" spans="1:21" ht="12.75" customHeight="1">
      <c r="A31" s="46"/>
      <c r="B31" s="115"/>
      <c r="C31" s="115"/>
      <c r="D31" s="115"/>
      <c r="E31" s="115"/>
      <c r="F31" s="115"/>
      <c r="G31" s="115"/>
      <c r="H31" s="115"/>
      <c r="I31" s="46"/>
      <c r="J31" s="46"/>
      <c r="K31" s="121"/>
      <c r="L31" s="207" t="s">
        <v>57</v>
      </c>
      <c r="M31" s="425"/>
      <c r="N31" s="426"/>
      <c r="O31" s="427"/>
      <c r="P31" s="208">
        <f>P9+P11+P13+P15+P17+P19+P21+P23</f>
        <v>3334508.05</v>
      </c>
      <c r="Q31" s="208">
        <f t="shared" ref="Q31:S31" si="7">Q9+Q11+Q13+Q15+Q17+Q19+Q21+Q23</f>
        <v>0</v>
      </c>
      <c r="R31" s="208">
        <f t="shared" si="7"/>
        <v>819123.3</v>
      </c>
      <c r="S31" s="208">
        <f t="shared" si="7"/>
        <v>1012143.6200000001</v>
      </c>
      <c r="T31" s="26"/>
      <c r="U31" s="27"/>
    </row>
    <row r="32" spans="1:21" ht="12.75" customHeight="1">
      <c r="A32" s="46"/>
      <c r="B32" s="115"/>
      <c r="C32" s="115"/>
      <c r="D32" s="115"/>
      <c r="E32" s="115"/>
      <c r="F32" s="115"/>
      <c r="G32" s="115"/>
      <c r="H32" s="115"/>
      <c r="I32" s="46"/>
      <c r="J32" s="46"/>
      <c r="K32" s="46"/>
      <c r="L32" s="46"/>
      <c r="M32" s="46"/>
      <c r="N32" s="46"/>
      <c r="O32" s="46"/>
      <c r="P32" s="46"/>
      <c r="Q32" s="26"/>
      <c r="R32" s="26"/>
      <c r="S32" s="26"/>
      <c r="T32" s="26"/>
      <c r="U32" s="27"/>
    </row>
    <row r="33" spans="1:21" ht="12.7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12.75" customHeight="1">
      <c r="A34" s="46"/>
      <c r="B34" s="115"/>
      <c r="C34" s="115"/>
      <c r="D34" s="115"/>
      <c r="E34" s="115"/>
      <c r="F34" s="115"/>
      <c r="G34" s="115"/>
      <c r="H34" s="115"/>
      <c r="I34" s="46"/>
      <c r="J34" s="46"/>
      <c r="K34" s="46"/>
      <c r="L34" s="45"/>
      <c r="M34" s="45"/>
      <c r="N34" s="45"/>
      <c r="O34" s="45"/>
      <c r="P34" s="295"/>
      <c r="Q34" s="26"/>
      <c r="R34" s="26"/>
      <c r="S34" s="26"/>
      <c r="T34" s="26"/>
      <c r="U34" s="27"/>
    </row>
    <row r="35" spans="1:21" ht="12.7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2.7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12.75" customHeight="1">
      <c r="A37" s="46"/>
      <c r="B37" s="115"/>
      <c r="C37" s="115"/>
      <c r="D37" s="115"/>
      <c r="E37" s="115"/>
      <c r="F37" s="115"/>
      <c r="G37" s="115"/>
      <c r="H37" s="115"/>
      <c r="I37" s="46"/>
      <c r="J37" s="46"/>
      <c r="K37" s="46"/>
      <c r="L37" s="46"/>
      <c r="M37" s="46"/>
      <c r="N37" s="46"/>
      <c r="O37" s="46"/>
      <c r="P37" s="46"/>
      <c r="Q37" s="27"/>
      <c r="R37" s="27"/>
      <c r="S37" s="27"/>
      <c r="T37" s="27"/>
      <c r="U37" s="27"/>
    </row>
  </sheetData>
  <mergeCells count="37">
    <mergeCell ref="M27:O27"/>
    <mergeCell ref="M28:O28"/>
    <mergeCell ref="M29:O29"/>
    <mergeCell ref="M30:O30"/>
    <mergeCell ref="M31:O31"/>
    <mergeCell ref="M20:O20"/>
    <mergeCell ref="M23:O23"/>
    <mergeCell ref="M24:O24"/>
    <mergeCell ref="M25:O25"/>
    <mergeCell ref="M26:O26"/>
    <mergeCell ref="M21:O21"/>
    <mergeCell ref="M22:O22"/>
    <mergeCell ref="M10:O10"/>
    <mergeCell ref="M12:O12"/>
    <mergeCell ref="M14:O14"/>
    <mergeCell ref="M16:O16"/>
    <mergeCell ref="M18:O18"/>
    <mergeCell ref="M8:O8"/>
    <mergeCell ref="B9:K9"/>
    <mergeCell ref="M9:O9"/>
    <mergeCell ref="R3:T3"/>
    <mergeCell ref="L4:S4"/>
    <mergeCell ref="K6:K7"/>
    <mergeCell ref="L6:L7"/>
    <mergeCell ref="P6:P7"/>
    <mergeCell ref="R6:R7"/>
    <mergeCell ref="S6:S7"/>
    <mergeCell ref="M6:O7"/>
    <mergeCell ref="B19:K19"/>
    <mergeCell ref="M19:O19"/>
    <mergeCell ref="M17:O17"/>
    <mergeCell ref="B11:K11"/>
    <mergeCell ref="M11:O11"/>
    <mergeCell ref="F13:K13"/>
    <mergeCell ref="M13:O13"/>
    <mergeCell ref="F15:K15"/>
    <mergeCell ref="M15:O15"/>
  </mergeCells>
  <pageMargins left="0.98425196850393704" right="0.39370078740157483" top="0.78740157480314965" bottom="0.78740157480314965" header="0.51181102362204722" footer="0.51181102362204722"/>
  <pageSetup paperSize="9" scale="66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workbookViewId="0">
      <selection activeCell="G1" sqref="G1"/>
    </sheetView>
  </sheetViews>
  <sheetFormatPr defaultColWidth="24.140625" defaultRowHeight="15"/>
  <cols>
    <col min="1" max="1" width="34.5703125" customWidth="1"/>
    <col min="2" max="2" width="7.7109375" customWidth="1"/>
    <col min="3" max="3" width="21.5703125" customWidth="1"/>
    <col min="4" max="5" width="14.28515625" bestFit="1" customWidth="1"/>
    <col min="6" max="6" width="13.140625" bestFit="1" customWidth="1"/>
  </cols>
  <sheetData>
    <row r="1" spans="1:7" ht="32.25" customHeight="1">
      <c r="A1" s="428" t="s">
        <v>334</v>
      </c>
      <c r="B1" s="428"/>
      <c r="C1" s="428"/>
      <c r="D1" s="428"/>
      <c r="E1" s="428"/>
      <c r="F1" s="428"/>
    </row>
    <row r="2" spans="1:7">
      <c r="A2" s="122"/>
      <c r="B2" s="122"/>
      <c r="C2" s="122"/>
      <c r="D2" s="122"/>
      <c r="E2" s="122"/>
      <c r="F2" s="122" t="s">
        <v>58</v>
      </c>
    </row>
    <row r="3" spans="1:7" ht="28.5">
      <c r="A3" s="123" t="s">
        <v>48</v>
      </c>
      <c r="B3" s="123" t="s">
        <v>59</v>
      </c>
      <c r="C3" s="123" t="s">
        <v>60</v>
      </c>
      <c r="D3" s="123" t="s">
        <v>289</v>
      </c>
      <c r="E3" s="123" t="s">
        <v>285</v>
      </c>
      <c r="F3" s="123" t="s">
        <v>290</v>
      </c>
    </row>
    <row r="4" spans="1:7" ht="30">
      <c r="A4" s="124" t="s">
        <v>61</v>
      </c>
      <c r="B4" s="125"/>
      <c r="C4" s="126" t="s">
        <v>62</v>
      </c>
      <c r="D4" s="127">
        <f>D5+D7+D12+D14+D18+D20+D26+D28</f>
        <v>2145010</v>
      </c>
      <c r="E4" s="127">
        <f t="shared" ref="E4:F4" si="0">E5+E7+E12+E14+E18+E20+E26+E28</f>
        <v>2117050</v>
      </c>
      <c r="F4" s="127">
        <f t="shared" si="0"/>
        <v>2181730</v>
      </c>
    </row>
    <row r="5" spans="1:7" ht="30">
      <c r="A5" s="124" t="s">
        <v>63</v>
      </c>
      <c r="B5" s="125"/>
      <c r="C5" s="126" t="s">
        <v>64</v>
      </c>
      <c r="D5" s="127">
        <f>SUM(D6)</f>
        <v>712700</v>
      </c>
      <c r="E5" s="127">
        <f>SUM(E6)</f>
        <v>761100</v>
      </c>
      <c r="F5" s="127">
        <f>SUM(F6)</f>
        <v>812900</v>
      </c>
    </row>
    <row r="6" spans="1:7" ht="135">
      <c r="A6" s="124" t="s">
        <v>65</v>
      </c>
      <c r="B6" s="128">
        <v>182</v>
      </c>
      <c r="C6" s="126" t="s">
        <v>66</v>
      </c>
      <c r="D6" s="127">
        <v>712700</v>
      </c>
      <c r="E6" s="127">
        <v>761100</v>
      </c>
      <c r="F6" s="127">
        <v>812900</v>
      </c>
    </row>
    <row r="7" spans="1:7" ht="75">
      <c r="A7" s="124" t="s">
        <v>67</v>
      </c>
      <c r="B7" s="125"/>
      <c r="C7" s="126" t="s">
        <v>68</v>
      </c>
      <c r="D7" s="127">
        <f>SUM(D8:D11)</f>
        <v>673410</v>
      </c>
      <c r="E7" s="127">
        <f>SUM(E8:E11)</f>
        <v>790450</v>
      </c>
      <c r="F7" s="127">
        <f>SUM(F8:F11)</f>
        <v>796630</v>
      </c>
    </row>
    <row r="8" spans="1:7" ht="120">
      <c r="A8" s="124" t="s">
        <v>69</v>
      </c>
      <c r="B8" s="125" t="s">
        <v>340</v>
      </c>
      <c r="C8" s="126" t="s">
        <v>70</v>
      </c>
      <c r="D8" s="129">
        <v>326600</v>
      </c>
      <c r="E8" s="129">
        <v>383400</v>
      </c>
      <c r="F8" s="129">
        <v>386400</v>
      </c>
    </row>
    <row r="9" spans="1:7" ht="150">
      <c r="A9" s="130" t="s">
        <v>71</v>
      </c>
      <c r="B9" s="125" t="s">
        <v>340</v>
      </c>
      <c r="C9" s="126" t="s">
        <v>72</v>
      </c>
      <c r="D9" s="129">
        <v>2210</v>
      </c>
      <c r="E9" s="129">
        <v>2450</v>
      </c>
      <c r="F9" s="129">
        <v>2530</v>
      </c>
      <c r="G9" s="192"/>
    </row>
    <row r="10" spans="1:7" ht="120">
      <c r="A10" s="124" t="s">
        <v>73</v>
      </c>
      <c r="B10" s="125" t="s">
        <v>340</v>
      </c>
      <c r="C10" s="126" t="s">
        <v>74</v>
      </c>
      <c r="D10" s="127">
        <v>381800</v>
      </c>
      <c r="E10" s="127">
        <v>448200</v>
      </c>
      <c r="F10" s="127">
        <v>451700</v>
      </c>
    </row>
    <row r="11" spans="1:7" ht="120">
      <c r="A11" s="124" t="s">
        <v>75</v>
      </c>
      <c r="B11" s="125" t="s">
        <v>340</v>
      </c>
      <c r="C11" s="126" t="s">
        <v>76</v>
      </c>
      <c r="D11" s="127">
        <v>-37200</v>
      </c>
      <c r="E11" s="127">
        <v>-43600</v>
      </c>
      <c r="F11" s="127">
        <v>-44000</v>
      </c>
    </row>
    <row r="12" spans="1:7" ht="30">
      <c r="A12" s="124" t="s">
        <v>77</v>
      </c>
      <c r="B12" s="125"/>
      <c r="C12" s="126" t="s">
        <v>78</v>
      </c>
      <c r="D12" s="127">
        <f>D13</f>
        <v>20500</v>
      </c>
      <c r="E12" s="127">
        <f>SUM(E13)</f>
        <v>21100</v>
      </c>
      <c r="F12" s="127">
        <f>SUM(F13)</f>
        <v>21700</v>
      </c>
    </row>
    <row r="13" spans="1:7" ht="90">
      <c r="A13" s="124" t="s">
        <v>79</v>
      </c>
      <c r="B13" s="128">
        <v>182</v>
      </c>
      <c r="C13" s="126" t="s">
        <v>80</v>
      </c>
      <c r="D13" s="127">
        <v>20500</v>
      </c>
      <c r="E13" s="127">
        <v>21100</v>
      </c>
      <c r="F13" s="127">
        <v>21700</v>
      </c>
    </row>
    <row r="14" spans="1:7">
      <c r="A14" s="124" t="s">
        <v>81</v>
      </c>
      <c r="B14" s="125"/>
      <c r="C14" s="126" t="s">
        <v>82</v>
      </c>
      <c r="D14" s="127">
        <f>SUM(D15:D17)</f>
        <v>461700</v>
      </c>
      <c r="E14" s="127">
        <f>SUM(E15:E17)</f>
        <v>467700</v>
      </c>
      <c r="F14" s="127">
        <f>SUM(F15:F17)</f>
        <v>473800</v>
      </c>
    </row>
    <row r="15" spans="1:7" ht="135">
      <c r="A15" s="124" t="s">
        <v>83</v>
      </c>
      <c r="B15" s="128">
        <v>182</v>
      </c>
      <c r="C15" s="126" t="s">
        <v>84</v>
      </c>
      <c r="D15" s="127">
        <v>73300</v>
      </c>
      <c r="E15" s="127">
        <v>79300</v>
      </c>
      <c r="F15" s="127">
        <v>85400</v>
      </c>
    </row>
    <row r="16" spans="1:7" ht="120">
      <c r="A16" s="124" t="s">
        <v>85</v>
      </c>
      <c r="B16" s="128">
        <v>182</v>
      </c>
      <c r="C16" s="126" t="s">
        <v>86</v>
      </c>
      <c r="D16" s="129">
        <v>175400</v>
      </c>
      <c r="E16" s="129">
        <v>175400</v>
      </c>
      <c r="F16" s="129">
        <v>175400</v>
      </c>
      <c r="G16" s="192"/>
    </row>
    <row r="17" spans="1:6" ht="120">
      <c r="A17" s="124" t="s">
        <v>87</v>
      </c>
      <c r="B17" s="128">
        <v>182</v>
      </c>
      <c r="C17" s="126" t="s">
        <v>88</v>
      </c>
      <c r="D17" s="129">
        <v>213000</v>
      </c>
      <c r="E17" s="129">
        <v>213000</v>
      </c>
      <c r="F17" s="129">
        <v>213000</v>
      </c>
    </row>
    <row r="18" spans="1:6" ht="30" hidden="1">
      <c r="A18" s="124" t="s">
        <v>89</v>
      </c>
      <c r="B18" s="125"/>
      <c r="C18" s="126" t="s">
        <v>90</v>
      </c>
      <c r="D18" s="127">
        <f>SUM(D19)</f>
        <v>0</v>
      </c>
      <c r="E18" s="127">
        <f>SUM(E19)</f>
        <v>0</v>
      </c>
      <c r="F18" s="127">
        <f>SUM(F19)</f>
        <v>0</v>
      </c>
    </row>
    <row r="19" spans="1:6" ht="120" hidden="1">
      <c r="A19" s="124" t="s">
        <v>91</v>
      </c>
      <c r="B19" s="128">
        <v>812</v>
      </c>
      <c r="C19" s="126" t="s">
        <v>92</v>
      </c>
      <c r="D19" s="127"/>
      <c r="E19" s="127"/>
      <c r="F19" s="127"/>
    </row>
    <row r="20" spans="1:6" ht="90">
      <c r="A20" s="124" t="s">
        <v>93</v>
      </c>
      <c r="B20" s="125"/>
      <c r="C20" s="126" t="s">
        <v>94</v>
      </c>
      <c r="D20" s="127">
        <f>SUM(D21:D23)</f>
        <v>76700</v>
      </c>
      <c r="E20" s="127">
        <f>SUM(E21:E23)</f>
        <v>76700</v>
      </c>
      <c r="F20" s="127">
        <f>SUM(F21:F23)</f>
        <v>76700</v>
      </c>
    </row>
    <row r="21" spans="1:6" s="136" customFormat="1" ht="150" hidden="1" customHeight="1">
      <c r="A21" s="132" t="s">
        <v>95</v>
      </c>
      <c r="B21" s="133">
        <v>812</v>
      </c>
      <c r="C21" s="134" t="s">
        <v>96</v>
      </c>
      <c r="D21" s="135">
        <v>0</v>
      </c>
      <c r="E21" s="135">
        <v>0</v>
      </c>
      <c r="F21" s="135">
        <v>0</v>
      </c>
    </row>
    <row r="22" spans="1:6" ht="60">
      <c r="A22" s="124" t="s">
        <v>97</v>
      </c>
      <c r="B22" s="128">
        <v>822</v>
      </c>
      <c r="C22" s="125" t="s">
        <v>98</v>
      </c>
      <c r="D22" s="127">
        <v>50400</v>
      </c>
      <c r="E22" s="127">
        <v>50400</v>
      </c>
      <c r="F22" s="127">
        <v>50400</v>
      </c>
    </row>
    <row r="23" spans="1:6" ht="150">
      <c r="A23" s="124" t="s">
        <v>99</v>
      </c>
      <c r="B23" s="128">
        <v>822</v>
      </c>
      <c r="C23" s="126" t="s">
        <v>100</v>
      </c>
      <c r="D23" s="129">
        <v>26300</v>
      </c>
      <c r="E23" s="129">
        <v>26300</v>
      </c>
      <c r="F23" s="129">
        <v>26300</v>
      </c>
    </row>
    <row r="24" spans="1:6" s="136" customFormat="1" ht="45" hidden="1">
      <c r="A24" s="137" t="s">
        <v>101</v>
      </c>
      <c r="B24" s="138"/>
      <c r="C24" s="134" t="s">
        <v>102</v>
      </c>
      <c r="D24" s="135"/>
      <c r="E24" s="135">
        <f>SUM(E25)</f>
        <v>0</v>
      </c>
      <c r="F24" s="135">
        <f>SUM(F25)</f>
        <v>0</v>
      </c>
    </row>
    <row r="25" spans="1:6" s="136" customFormat="1" ht="90" hidden="1">
      <c r="A25" s="137" t="s">
        <v>103</v>
      </c>
      <c r="B25" s="133">
        <v>812</v>
      </c>
      <c r="C25" s="134" t="s">
        <v>104</v>
      </c>
      <c r="D25" s="135"/>
      <c r="E25" s="135">
        <v>0</v>
      </c>
      <c r="F25" s="135">
        <v>0</v>
      </c>
    </row>
    <row r="26" spans="1:6" s="136" customFormat="1" ht="30" hidden="1">
      <c r="A26" s="137" t="s">
        <v>105</v>
      </c>
      <c r="B26" s="138"/>
      <c r="C26" s="134" t="s">
        <v>106</v>
      </c>
      <c r="D26" s="135"/>
      <c r="E26" s="135">
        <f>SUM(E27)</f>
        <v>0</v>
      </c>
      <c r="F26" s="135">
        <f>SUM(F27)</f>
        <v>0</v>
      </c>
    </row>
    <row r="27" spans="1:6" s="136" customFormat="1" ht="90" hidden="1">
      <c r="A27" s="137" t="s">
        <v>107</v>
      </c>
      <c r="B27" s="133">
        <v>812</v>
      </c>
      <c r="C27" s="134" t="s">
        <v>108</v>
      </c>
      <c r="D27" s="135"/>
      <c r="E27" s="135">
        <f>2000-2000</f>
        <v>0</v>
      </c>
      <c r="F27" s="135">
        <f>2000-2000</f>
        <v>0</v>
      </c>
    </row>
    <row r="28" spans="1:6" s="186" customFormat="1">
      <c r="A28" s="184" t="s">
        <v>433</v>
      </c>
      <c r="B28" s="160">
        <v>812</v>
      </c>
      <c r="C28" s="185" t="s">
        <v>280</v>
      </c>
      <c r="D28" s="129">
        <f>D29</f>
        <v>200000</v>
      </c>
      <c r="E28" s="129">
        <f t="shared" ref="E28:F28" si="1">E29</f>
        <v>0</v>
      </c>
      <c r="F28" s="129">
        <f t="shared" si="1"/>
        <v>0</v>
      </c>
    </row>
    <row r="29" spans="1:6" s="186" customFormat="1" ht="45">
      <c r="A29" s="184" t="s">
        <v>170</v>
      </c>
      <c r="B29" s="160">
        <v>812</v>
      </c>
      <c r="C29" s="185" t="s">
        <v>281</v>
      </c>
      <c r="D29" s="129">
        <v>200000</v>
      </c>
      <c r="E29" s="129">
        <v>0</v>
      </c>
      <c r="F29" s="129">
        <v>0</v>
      </c>
    </row>
    <row r="30" spans="1:6" ht="30">
      <c r="A30" s="124" t="s">
        <v>109</v>
      </c>
      <c r="B30" s="125"/>
      <c r="C30" s="126" t="s">
        <v>110</v>
      </c>
      <c r="D30" s="127">
        <f>D31+D39</f>
        <v>8939420.3800000008</v>
      </c>
      <c r="E30" s="127">
        <f>E31+E39</f>
        <v>8946837.7199999988</v>
      </c>
      <c r="F30" s="127">
        <f>F31+F39</f>
        <v>4570146.26</v>
      </c>
    </row>
    <row r="31" spans="1:6" ht="75">
      <c r="A31" s="124" t="s">
        <v>111</v>
      </c>
      <c r="B31" s="125"/>
      <c r="C31" s="126" t="s">
        <v>112</v>
      </c>
      <c r="D31" s="127">
        <f>SUM(D32:D38)</f>
        <v>8939420.3800000008</v>
      </c>
      <c r="E31" s="127">
        <f>SUM(E32:E38)</f>
        <v>8946837.7199999988</v>
      </c>
      <c r="F31" s="127">
        <f>SUM(F32:F38)</f>
        <v>4570146.26</v>
      </c>
    </row>
    <row r="32" spans="1:6" ht="45">
      <c r="A32" s="124" t="s">
        <v>113</v>
      </c>
      <c r="B32" s="128">
        <v>822</v>
      </c>
      <c r="C32" s="126" t="s">
        <v>283</v>
      </c>
      <c r="D32" s="127">
        <v>5064400</v>
      </c>
      <c r="E32" s="127">
        <v>3462300</v>
      </c>
      <c r="F32" s="127">
        <v>3719400</v>
      </c>
    </row>
    <row r="33" spans="1:7" ht="75">
      <c r="A33" s="124" t="s">
        <v>115</v>
      </c>
      <c r="B33" s="128">
        <v>822</v>
      </c>
      <c r="C33" s="126" t="s">
        <v>116</v>
      </c>
      <c r="D33" s="127">
        <v>166424</v>
      </c>
      <c r="E33" s="127">
        <v>183648</v>
      </c>
      <c r="F33" s="127">
        <v>201160</v>
      </c>
      <c r="G33" s="192"/>
    </row>
    <row r="34" spans="1:7" ht="60">
      <c r="A34" s="124" t="s">
        <v>117</v>
      </c>
      <c r="B34" s="128">
        <v>822</v>
      </c>
      <c r="C34" s="126" t="s">
        <v>118</v>
      </c>
      <c r="D34" s="127">
        <v>100</v>
      </c>
      <c r="E34" s="127">
        <v>0</v>
      </c>
      <c r="F34" s="127">
        <v>0</v>
      </c>
    </row>
    <row r="35" spans="1:7" ht="105" hidden="1">
      <c r="A35" s="124" t="s">
        <v>119</v>
      </c>
      <c r="B35" s="128">
        <v>812</v>
      </c>
      <c r="C35" s="126" t="s">
        <v>120</v>
      </c>
      <c r="D35" s="127"/>
      <c r="E35" s="127"/>
      <c r="F35" s="127"/>
    </row>
    <row r="36" spans="1:7" ht="105">
      <c r="A36" s="124" t="s">
        <v>288</v>
      </c>
      <c r="B36" s="128">
        <v>822</v>
      </c>
      <c r="C36" s="126" t="s">
        <v>287</v>
      </c>
      <c r="D36" s="127">
        <v>0</v>
      </c>
      <c r="E36" s="127">
        <v>0</v>
      </c>
      <c r="F36" s="127">
        <v>0</v>
      </c>
    </row>
    <row r="37" spans="1:7" ht="30">
      <c r="A37" s="124" t="s">
        <v>121</v>
      </c>
      <c r="B37" s="128">
        <v>822</v>
      </c>
      <c r="C37" s="126" t="s">
        <v>122</v>
      </c>
      <c r="D37" s="127">
        <f>469735.36+745393.62+27000+1380432.76+220000+496934.64</f>
        <v>3339496.3800000004</v>
      </c>
      <c r="E37" s="127">
        <f>5272949.72+27940</f>
        <v>5300889.72</v>
      </c>
      <c r="F37" s="127">
        <f>615686.26+33900</f>
        <v>649586.26</v>
      </c>
    </row>
    <row r="38" spans="1:7" ht="45">
      <c r="A38" s="124" t="s">
        <v>123</v>
      </c>
      <c r="B38" s="128">
        <v>822</v>
      </c>
      <c r="C38" s="126" t="s">
        <v>124</v>
      </c>
      <c r="D38" s="127">
        <v>369000</v>
      </c>
      <c r="E38" s="127">
        <v>0</v>
      </c>
      <c r="F38" s="127">
        <v>0</v>
      </c>
    </row>
    <row r="39" spans="1:7" ht="30">
      <c r="A39" s="124" t="s">
        <v>125</v>
      </c>
      <c r="B39" s="125"/>
      <c r="C39" s="126" t="s">
        <v>126</v>
      </c>
      <c r="D39" s="127">
        <v>0</v>
      </c>
      <c r="E39" s="127">
        <f>E40</f>
        <v>0</v>
      </c>
      <c r="F39" s="127">
        <f>F40</f>
        <v>0</v>
      </c>
    </row>
    <row r="40" spans="1:7" ht="30">
      <c r="A40" s="124" t="s">
        <v>127</v>
      </c>
      <c r="B40" s="125" t="s">
        <v>339</v>
      </c>
      <c r="C40" s="126" t="s">
        <v>128</v>
      </c>
      <c r="D40" s="127">
        <v>0</v>
      </c>
      <c r="E40" s="127">
        <v>0</v>
      </c>
      <c r="F40" s="127">
        <v>0</v>
      </c>
    </row>
    <row r="41" spans="1:7">
      <c r="A41" s="429" t="s">
        <v>129</v>
      </c>
      <c r="B41" s="429"/>
      <c r="C41" s="429"/>
      <c r="D41" s="131">
        <f>D30+D4</f>
        <v>11084430.380000001</v>
      </c>
      <c r="E41" s="131">
        <f>E30+E4</f>
        <v>11063887.719999999</v>
      </c>
      <c r="F41" s="131">
        <f>F30+F4</f>
        <v>6751876.2599999998</v>
      </c>
    </row>
  </sheetData>
  <mergeCells count="2">
    <mergeCell ref="A1:F1"/>
    <mergeCell ref="A41:C41"/>
  </mergeCells>
  <pageMargins left="0.70866141732283472" right="0.70866141732283472" top="0.74803149606299213" bottom="0.74803149606299213" header="0.31496062992125984" footer="0.31496062992125984"/>
  <pageSetup paperSize="9" scale="8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A6" sqref="A6:C6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305" t="s">
        <v>2</v>
      </c>
      <c r="B5" s="305"/>
      <c r="C5" s="305"/>
    </row>
    <row r="6" spans="1:3" ht="24.4" customHeight="1">
      <c r="A6" s="299" t="s">
        <v>173</v>
      </c>
      <c r="B6" s="299"/>
      <c r="C6" s="299"/>
    </row>
    <row r="7" spans="1:3" ht="15.75">
      <c r="A7" s="9"/>
      <c r="B7" s="9"/>
      <c r="C7" s="10"/>
    </row>
    <row r="8" spans="1:3" ht="15.75">
      <c r="A8" s="306" t="s">
        <v>3</v>
      </c>
      <c r="B8" s="307"/>
      <c r="C8" s="308" t="s">
        <v>4</v>
      </c>
    </row>
    <row r="9" spans="1:3" ht="47.25">
      <c r="A9" s="11" t="s">
        <v>5</v>
      </c>
      <c r="B9" s="11" t="s">
        <v>6</v>
      </c>
      <c r="C9" s="309"/>
    </row>
    <row r="10" spans="1:3" ht="15">
      <c r="A10" s="128">
        <v>812</v>
      </c>
      <c r="B10" s="149" t="s">
        <v>114</v>
      </c>
      <c r="C10" s="151" t="s">
        <v>113</v>
      </c>
    </row>
    <row r="11" spans="1:3" ht="45">
      <c r="A11" s="128">
        <v>812</v>
      </c>
      <c r="B11" s="149" t="s">
        <v>174</v>
      </c>
      <c r="C11" s="151" t="s">
        <v>175</v>
      </c>
    </row>
    <row r="12" spans="1:3" ht="30">
      <c r="A12" s="128">
        <v>812</v>
      </c>
      <c r="B12" s="149" t="s">
        <v>176</v>
      </c>
      <c r="C12" s="151" t="s">
        <v>177</v>
      </c>
    </row>
    <row r="13" spans="1:3" ht="15">
      <c r="A13" s="128">
        <v>812</v>
      </c>
      <c r="B13" s="149" t="s">
        <v>122</v>
      </c>
      <c r="C13" s="151" t="s">
        <v>121</v>
      </c>
    </row>
    <row r="14" spans="1:3" ht="30">
      <c r="A14" s="128">
        <v>812</v>
      </c>
      <c r="B14" s="149" t="s">
        <v>118</v>
      </c>
      <c r="C14" s="151" t="s">
        <v>117</v>
      </c>
    </row>
    <row r="15" spans="1:3" ht="30">
      <c r="A15" s="128">
        <v>812</v>
      </c>
      <c r="B15" s="149" t="s">
        <v>116</v>
      </c>
      <c r="C15" s="151" t="s">
        <v>115</v>
      </c>
    </row>
    <row r="16" spans="1:3" ht="45">
      <c r="A16" s="128">
        <v>812</v>
      </c>
      <c r="B16" s="171" t="s">
        <v>178</v>
      </c>
      <c r="C16" s="172" t="s">
        <v>179</v>
      </c>
    </row>
    <row r="17" spans="1:3" ht="45">
      <c r="A17" s="128">
        <v>812</v>
      </c>
      <c r="B17" s="149" t="s">
        <v>120</v>
      </c>
      <c r="C17" s="151" t="s">
        <v>119</v>
      </c>
    </row>
    <row r="18" spans="1:3" ht="15">
      <c r="A18" s="128">
        <v>812</v>
      </c>
      <c r="B18" s="171" t="s">
        <v>124</v>
      </c>
      <c r="C18" s="172" t="s">
        <v>123</v>
      </c>
    </row>
    <row r="19" spans="1:3" ht="30">
      <c r="A19" s="128">
        <v>812</v>
      </c>
      <c r="B19" s="171" t="s">
        <v>180</v>
      </c>
      <c r="C19" s="172" t="s">
        <v>181</v>
      </c>
    </row>
    <row r="20" spans="1:3" ht="15">
      <c r="A20" s="128">
        <v>812</v>
      </c>
      <c r="B20" s="149" t="s">
        <v>128</v>
      </c>
      <c r="C20" s="173" t="s">
        <v>182</v>
      </c>
    </row>
    <row r="21" spans="1:3" ht="60">
      <c r="A21" s="128">
        <v>812</v>
      </c>
      <c r="B21" s="149" t="s">
        <v>183</v>
      </c>
      <c r="C21" s="174" t="s">
        <v>184</v>
      </c>
    </row>
    <row r="22" spans="1:3" ht="45">
      <c r="A22" s="128">
        <v>812</v>
      </c>
      <c r="B22" s="175" t="s">
        <v>185</v>
      </c>
      <c r="C22" s="176" t="s">
        <v>186</v>
      </c>
    </row>
    <row r="23" spans="1:3" ht="30">
      <c r="A23" s="128">
        <v>812</v>
      </c>
      <c r="B23" s="175" t="s">
        <v>187</v>
      </c>
      <c r="C23" s="176" t="s">
        <v>188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B1" sqref="B1:C1"/>
    </sheetView>
  </sheetViews>
  <sheetFormatPr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310" t="s">
        <v>194</v>
      </c>
      <c r="C1" s="310"/>
    </row>
    <row r="2" spans="1:5" ht="72" customHeight="1">
      <c r="A2" s="311" t="s">
        <v>193</v>
      </c>
      <c r="B2" s="311"/>
      <c r="C2" s="311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128">
        <v>812</v>
      </c>
      <c r="B4" s="177" t="s">
        <v>189</v>
      </c>
      <c r="C4" s="178" t="s">
        <v>190</v>
      </c>
    </row>
    <row r="5" spans="1:5" ht="45">
      <c r="A5" s="128">
        <v>812</v>
      </c>
      <c r="B5" s="177" t="s">
        <v>191</v>
      </c>
      <c r="C5" s="178" t="s">
        <v>192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5"/>
  <sheetViews>
    <sheetView tabSelected="1" workbookViewId="0">
      <selection activeCell="H5" sqref="H5"/>
    </sheetView>
  </sheetViews>
  <sheetFormatPr defaultRowHeight="15"/>
  <cols>
    <col min="4" max="4" width="43.85546875" customWidth="1"/>
    <col min="5" max="5" width="32.28515625" customWidth="1"/>
  </cols>
  <sheetData>
    <row r="1" spans="2:5" ht="88.5" customHeight="1">
      <c r="B1" s="312" t="s">
        <v>435</v>
      </c>
      <c r="C1" s="312"/>
      <c r="D1" s="312"/>
      <c r="E1" s="312"/>
    </row>
    <row r="3" spans="2:5" ht="62.25" customHeight="1">
      <c r="B3" s="313" t="s">
        <v>335</v>
      </c>
      <c r="C3" s="314"/>
      <c r="D3" s="314"/>
      <c r="E3" s="314"/>
    </row>
    <row r="5" spans="2:5" ht="30.75" customHeight="1">
      <c r="B5" s="315" t="s">
        <v>277</v>
      </c>
      <c r="C5" s="316"/>
      <c r="D5" s="316"/>
      <c r="E5" s="317"/>
    </row>
    <row r="6" spans="2:5">
      <c r="B6" s="318" t="s">
        <v>389</v>
      </c>
      <c r="C6" s="319"/>
      <c r="D6" s="320"/>
      <c r="E6" s="228">
        <v>1</v>
      </c>
    </row>
    <row r="7" spans="2:5" ht="29.25" customHeight="1">
      <c r="B7" s="321" t="s">
        <v>390</v>
      </c>
      <c r="C7" s="322"/>
      <c r="D7" s="322"/>
      <c r="E7" s="323"/>
    </row>
    <row r="8" spans="2:5">
      <c r="B8" s="324" t="s">
        <v>413</v>
      </c>
      <c r="C8" s="324"/>
      <c r="D8" s="324"/>
      <c r="E8" s="229">
        <v>1</v>
      </c>
    </row>
    <row r="9" spans="2:5">
      <c r="B9" s="318" t="s">
        <v>414</v>
      </c>
      <c r="C9" s="319"/>
      <c r="D9" s="320"/>
      <c r="E9" s="228">
        <v>0.5</v>
      </c>
    </row>
    <row r="10" spans="2:5">
      <c r="B10" s="318" t="s">
        <v>415</v>
      </c>
      <c r="C10" s="319"/>
      <c r="D10" s="320"/>
      <c r="E10" s="228">
        <v>1</v>
      </c>
    </row>
    <row r="11" spans="2:5">
      <c r="B11" s="318" t="s">
        <v>416</v>
      </c>
      <c r="C11" s="319"/>
      <c r="D11" s="320"/>
      <c r="E11" s="228">
        <v>1</v>
      </c>
    </row>
    <row r="12" spans="2:5">
      <c r="B12" s="318" t="s">
        <v>417</v>
      </c>
      <c r="C12" s="319"/>
      <c r="D12" s="320"/>
      <c r="E12" s="228">
        <v>1</v>
      </c>
    </row>
    <row r="13" spans="2:5">
      <c r="B13" s="325" t="s">
        <v>391</v>
      </c>
      <c r="C13" s="326"/>
      <c r="D13" s="326"/>
      <c r="E13" s="327"/>
    </row>
    <row r="14" spans="2:5">
      <c r="B14" s="324" t="s">
        <v>418</v>
      </c>
      <c r="C14" s="324"/>
      <c r="D14" s="324"/>
      <c r="E14" s="228">
        <v>1</v>
      </c>
    </row>
    <row r="15" spans="2:5">
      <c r="B15" s="328" t="s">
        <v>392</v>
      </c>
      <c r="C15" s="328"/>
      <c r="D15" s="328"/>
      <c r="E15" s="328"/>
    </row>
    <row r="16" spans="2:5">
      <c r="B16" s="324" t="s">
        <v>419</v>
      </c>
      <c r="C16" s="324"/>
      <c r="D16" s="324"/>
      <c r="E16" s="228">
        <v>1</v>
      </c>
    </row>
    <row r="17" spans="2:5">
      <c r="B17" s="324" t="s">
        <v>393</v>
      </c>
      <c r="C17" s="324"/>
      <c r="D17" s="324"/>
      <c r="E17" s="230">
        <v>0.5</v>
      </c>
    </row>
    <row r="18" spans="2:5">
      <c r="B18" s="325" t="s">
        <v>394</v>
      </c>
      <c r="C18" s="326"/>
      <c r="D18" s="326"/>
      <c r="E18" s="327"/>
    </row>
    <row r="19" spans="2:5">
      <c r="B19" s="324" t="s">
        <v>395</v>
      </c>
      <c r="C19" s="324"/>
      <c r="D19" s="324"/>
      <c r="E19" s="228">
        <v>1</v>
      </c>
    </row>
    <row r="20" spans="2:5">
      <c r="B20" s="324" t="s">
        <v>420</v>
      </c>
      <c r="C20" s="324"/>
      <c r="D20" s="324"/>
      <c r="E20" s="230">
        <v>1</v>
      </c>
    </row>
    <row r="21" spans="2:5">
      <c r="B21" s="324" t="s">
        <v>421</v>
      </c>
      <c r="C21" s="324"/>
      <c r="D21" s="324"/>
      <c r="E21" s="230">
        <v>1</v>
      </c>
    </row>
    <row r="22" spans="2:5">
      <c r="B22" s="324" t="s">
        <v>422</v>
      </c>
      <c r="C22" s="324"/>
      <c r="D22" s="324"/>
      <c r="E22" s="230">
        <v>1</v>
      </c>
    </row>
    <row r="23" spans="2:5">
      <c r="B23" s="325" t="s">
        <v>396</v>
      </c>
      <c r="C23" s="326"/>
      <c r="D23" s="326"/>
      <c r="E23" s="327"/>
    </row>
    <row r="24" spans="2:5">
      <c r="B24" s="329" t="s">
        <v>423</v>
      </c>
      <c r="C24" s="329"/>
      <c r="D24" s="329"/>
      <c r="E24" s="231">
        <v>1</v>
      </c>
    </row>
    <row r="25" spans="2:5">
      <c r="B25" s="324" t="s">
        <v>424</v>
      </c>
      <c r="C25" s="324"/>
      <c r="D25" s="324"/>
      <c r="E25" s="228">
        <v>1</v>
      </c>
    </row>
    <row r="26" spans="2:5">
      <c r="B26" s="325" t="s">
        <v>397</v>
      </c>
      <c r="C26" s="326"/>
      <c r="D26" s="326"/>
      <c r="E26" s="327"/>
    </row>
    <row r="27" spans="2:5">
      <c r="B27" s="330" t="s">
        <v>425</v>
      </c>
      <c r="C27" s="329"/>
      <c r="D27" s="329"/>
      <c r="E27" s="231">
        <v>1</v>
      </c>
    </row>
    <row r="28" spans="2:5">
      <c r="B28" s="324" t="s">
        <v>426</v>
      </c>
      <c r="C28" s="324"/>
      <c r="D28" s="324"/>
      <c r="E28" s="228">
        <v>1</v>
      </c>
    </row>
    <row r="29" spans="2:5">
      <c r="B29" s="331" t="s">
        <v>398</v>
      </c>
      <c r="C29" s="331"/>
      <c r="D29" s="331"/>
      <c r="E29" s="331"/>
    </row>
    <row r="30" spans="2:5">
      <c r="B30" s="324" t="s">
        <v>427</v>
      </c>
      <c r="C30" s="324"/>
      <c r="D30" s="324"/>
      <c r="E30" s="228">
        <v>1</v>
      </c>
    </row>
    <row r="31" spans="2:5">
      <c r="B31" s="330" t="s">
        <v>428</v>
      </c>
      <c r="C31" s="330"/>
      <c r="D31" s="330"/>
      <c r="E31" s="228">
        <v>1</v>
      </c>
    </row>
    <row r="32" spans="2:5">
      <c r="B32" s="330" t="s">
        <v>429</v>
      </c>
      <c r="C32" s="330"/>
      <c r="D32" s="330"/>
      <c r="E32" s="228">
        <v>1</v>
      </c>
    </row>
    <row r="33" spans="2:5">
      <c r="B33" s="330" t="s">
        <v>430</v>
      </c>
      <c r="C33" s="330"/>
      <c r="D33" s="330"/>
      <c r="E33" s="228">
        <v>1</v>
      </c>
    </row>
    <row r="34" spans="2:5">
      <c r="B34" s="330" t="s">
        <v>431</v>
      </c>
      <c r="C34" s="330"/>
      <c r="D34" s="330"/>
      <c r="E34" s="228">
        <v>1</v>
      </c>
    </row>
    <row r="35" spans="2:5">
      <c r="B35" s="330" t="s">
        <v>432</v>
      </c>
      <c r="C35" s="330"/>
      <c r="D35" s="330"/>
      <c r="E35" s="228">
        <v>1</v>
      </c>
    </row>
  </sheetData>
  <mergeCells count="33">
    <mergeCell ref="B33:D33"/>
    <mergeCell ref="B34:D34"/>
    <mergeCell ref="B35:D35"/>
    <mergeCell ref="B28:D28"/>
    <mergeCell ref="B29:E29"/>
    <mergeCell ref="B30:D30"/>
    <mergeCell ref="B31:D31"/>
    <mergeCell ref="B32:D32"/>
    <mergeCell ref="B23:E23"/>
    <mergeCell ref="B24:D24"/>
    <mergeCell ref="B25:D25"/>
    <mergeCell ref="B26:E26"/>
    <mergeCell ref="B27:D27"/>
    <mergeCell ref="B18:E18"/>
    <mergeCell ref="B19:D19"/>
    <mergeCell ref="B20:D20"/>
    <mergeCell ref="B21:D21"/>
    <mergeCell ref="B22:D22"/>
    <mergeCell ref="B13:E13"/>
    <mergeCell ref="B14:D14"/>
    <mergeCell ref="B15:E15"/>
    <mergeCell ref="B16:D16"/>
    <mergeCell ref="B17:D17"/>
    <mergeCell ref="B8:D8"/>
    <mergeCell ref="B9:D9"/>
    <mergeCell ref="B10:D10"/>
    <mergeCell ref="B11:D11"/>
    <mergeCell ref="B12:D12"/>
    <mergeCell ref="B1:E1"/>
    <mergeCell ref="B3:E3"/>
    <mergeCell ref="B5:E5"/>
    <mergeCell ref="B6:D6"/>
    <mergeCell ref="B7:E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92"/>
  <sheetViews>
    <sheetView topLeftCell="N1" zoomScaleSheetLayoutView="100" workbookViewId="0">
      <selection activeCell="S1" sqref="S1:U5"/>
    </sheetView>
  </sheetViews>
  <sheetFormatPr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6.85546875" style="23" customWidth="1"/>
    <col min="16" max="16" width="5.7109375" style="23" customWidth="1"/>
    <col min="17" max="17" width="18.42578125" style="23" customWidth="1"/>
    <col min="18" max="18" width="6.85546875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333" t="s">
        <v>436</v>
      </c>
      <c r="T1" s="334"/>
      <c r="U1" s="334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334"/>
      <c r="T2" s="334"/>
      <c r="U2" s="334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34"/>
      <c r="T3" s="334"/>
      <c r="U3" s="334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334"/>
      <c r="T4" s="334"/>
      <c r="U4" s="334"/>
      <c r="V4" s="24"/>
      <c r="W4" s="24"/>
      <c r="X4" s="24"/>
    </row>
    <row r="5" spans="1:24" ht="65.2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334"/>
      <c r="T5" s="334"/>
      <c r="U5" s="334"/>
      <c r="V5" s="24"/>
      <c r="W5" s="24"/>
      <c r="X5" s="24"/>
    </row>
    <row r="6" spans="1:24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41"/>
      <c r="T6" s="141"/>
      <c r="U6" s="141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41"/>
      <c r="T7" s="141"/>
      <c r="U7" s="141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335" t="s">
        <v>336</v>
      </c>
      <c r="O8" s="334"/>
      <c r="P8" s="334"/>
      <c r="Q8" s="334"/>
      <c r="R8" s="334"/>
      <c r="S8" s="334"/>
      <c r="T8" s="334"/>
      <c r="U8" s="334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334"/>
      <c r="O9" s="334"/>
      <c r="P9" s="334"/>
      <c r="Q9" s="334"/>
      <c r="R9" s="334"/>
      <c r="S9" s="334"/>
      <c r="T9" s="334"/>
      <c r="U9" s="334"/>
      <c r="V9" s="24"/>
      <c r="W9" s="24"/>
      <c r="X9" s="24"/>
    </row>
    <row r="10" spans="1:24" ht="54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334"/>
      <c r="O10" s="334"/>
      <c r="P10" s="334"/>
      <c r="Q10" s="334"/>
      <c r="R10" s="334"/>
      <c r="S10" s="334"/>
      <c r="T10" s="334"/>
      <c r="U10" s="334"/>
      <c r="V10" s="25"/>
      <c r="W10" s="24"/>
      <c r="X10" s="24"/>
    </row>
    <row r="11" spans="1:24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41"/>
      <c r="O11" s="141"/>
      <c r="P11" s="141"/>
      <c r="Q11" s="141"/>
      <c r="R11" s="141"/>
      <c r="S11" s="141"/>
      <c r="T11" s="141"/>
      <c r="U11" s="141"/>
      <c r="V11" s="25"/>
      <c r="W11" s="24"/>
      <c r="X11" s="24"/>
    </row>
    <row r="12" spans="1:24" ht="12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336" t="s">
        <v>13</v>
      </c>
      <c r="T12" s="336"/>
      <c r="U12" s="336"/>
      <c r="V12" s="26"/>
      <c r="W12" s="27"/>
      <c r="X12" s="27"/>
    </row>
    <row r="13" spans="1:24" ht="15.7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42"/>
      <c r="O13" s="142"/>
      <c r="P13" s="147"/>
      <c r="Q13" s="142"/>
      <c r="R13" s="147"/>
      <c r="S13" s="337" t="s">
        <v>266</v>
      </c>
      <c r="T13" s="339" t="s">
        <v>284</v>
      </c>
      <c r="U13" s="337" t="s">
        <v>291</v>
      </c>
      <c r="V13" s="26"/>
      <c r="W13" s="27"/>
      <c r="X13" s="27"/>
    </row>
    <row r="14" spans="1:24" ht="33.75">
      <c r="A14" s="26"/>
      <c r="B14" s="28"/>
      <c r="C14" s="28" t="s">
        <v>15</v>
      </c>
      <c r="D14" s="28"/>
      <c r="E14" s="28"/>
      <c r="F14" s="28"/>
      <c r="G14" s="28"/>
      <c r="H14" s="28"/>
      <c r="I14" s="28" t="s">
        <v>16</v>
      </c>
      <c r="J14" s="28"/>
      <c r="K14" s="28"/>
      <c r="L14" s="28"/>
      <c r="M14" s="28"/>
      <c r="N14" s="29" t="s">
        <v>17</v>
      </c>
      <c r="O14" s="29" t="s">
        <v>18</v>
      </c>
      <c r="P14" s="30" t="s">
        <v>19</v>
      </c>
      <c r="Q14" s="29" t="s">
        <v>20</v>
      </c>
      <c r="R14" s="30" t="s">
        <v>21</v>
      </c>
      <c r="S14" s="338"/>
      <c r="T14" s="340"/>
      <c r="U14" s="338"/>
      <c r="V14" s="32"/>
      <c r="W14" s="32"/>
      <c r="X14" s="26"/>
    </row>
    <row r="15" spans="1:24" ht="15.75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46">
        <v>1</v>
      </c>
      <c r="O15" s="34">
        <v>2</v>
      </c>
      <c r="P15" s="34">
        <v>3</v>
      </c>
      <c r="Q15" s="146">
        <v>4</v>
      </c>
      <c r="R15" s="34">
        <v>5</v>
      </c>
      <c r="S15" s="36">
        <v>6</v>
      </c>
      <c r="T15" s="38">
        <v>7</v>
      </c>
      <c r="U15" s="38">
        <v>8</v>
      </c>
      <c r="V15" s="32"/>
      <c r="W15" s="32"/>
      <c r="X15" s="26"/>
    </row>
    <row r="16" spans="1:24" s="198" customFormat="1" ht="15.75">
      <c r="A16" s="39"/>
      <c r="B16" s="332" t="s">
        <v>23</v>
      </c>
      <c r="C16" s="332"/>
      <c r="D16" s="332"/>
      <c r="E16" s="332"/>
      <c r="F16" s="332"/>
      <c r="G16" s="332"/>
      <c r="H16" s="332"/>
      <c r="I16" s="332"/>
      <c r="J16" s="332"/>
      <c r="K16" s="332"/>
      <c r="L16" s="40">
        <v>113</v>
      </c>
      <c r="M16" s="41"/>
      <c r="N16" s="261" t="s">
        <v>23</v>
      </c>
      <c r="O16" s="260">
        <v>1</v>
      </c>
      <c r="P16" s="259">
        <v>0</v>
      </c>
      <c r="Q16" s="258" t="s">
        <v>14</v>
      </c>
      <c r="R16" s="257" t="s">
        <v>14</v>
      </c>
      <c r="S16" s="245">
        <v>4039698</v>
      </c>
      <c r="T16" s="246">
        <v>3601087</v>
      </c>
      <c r="U16" s="245">
        <v>3601087</v>
      </c>
      <c r="V16" s="42" t="s">
        <v>24</v>
      </c>
      <c r="W16" s="43"/>
      <c r="X16" s="44"/>
    </row>
    <row r="17" spans="1:24" s="198" customFormat="1" ht="47.25">
      <c r="A17" s="199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261" t="s">
        <v>28</v>
      </c>
      <c r="O17" s="260">
        <v>1</v>
      </c>
      <c r="P17" s="259">
        <v>2</v>
      </c>
      <c r="Q17" s="258" t="s">
        <v>14</v>
      </c>
      <c r="R17" s="257" t="s">
        <v>14</v>
      </c>
      <c r="S17" s="245">
        <v>1088109</v>
      </c>
      <c r="T17" s="246">
        <v>1088109</v>
      </c>
      <c r="U17" s="245">
        <v>1088109</v>
      </c>
      <c r="V17" s="199"/>
      <c r="W17" s="199"/>
      <c r="X17" s="199"/>
    </row>
    <row r="18" spans="1:24" s="198" customFormat="1" ht="31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1" t="s">
        <v>198</v>
      </c>
      <c r="O18" s="260">
        <v>1</v>
      </c>
      <c r="P18" s="259">
        <v>2</v>
      </c>
      <c r="Q18" s="258" t="s">
        <v>199</v>
      </c>
      <c r="R18" s="257" t="s">
        <v>14</v>
      </c>
      <c r="S18" s="245">
        <v>1088109</v>
      </c>
      <c r="T18" s="246">
        <v>1088109</v>
      </c>
      <c r="U18" s="245">
        <v>1088109</v>
      </c>
      <c r="V18" s="26"/>
      <c r="W18" s="199"/>
      <c r="X18" s="199"/>
    </row>
    <row r="19" spans="1:24" s="198" customFormat="1" ht="15.75">
      <c r="N19" s="261" t="s">
        <v>200</v>
      </c>
      <c r="O19" s="260">
        <v>1</v>
      </c>
      <c r="P19" s="259">
        <v>2</v>
      </c>
      <c r="Q19" s="258" t="s">
        <v>201</v>
      </c>
      <c r="R19" s="257" t="s">
        <v>14</v>
      </c>
      <c r="S19" s="245">
        <v>1088109</v>
      </c>
      <c r="T19" s="246">
        <v>1088109</v>
      </c>
      <c r="U19" s="245">
        <v>1088109</v>
      </c>
    </row>
    <row r="20" spans="1:24" s="198" customFormat="1" ht="94.5">
      <c r="N20" s="256" t="s">
        <v>202</v>
      </c>
      <c r="O20" s="255">
        <v>1</v>
      </c>
      <c r="P20" s="254">
        <v>2</v>
      </c>
      <c r="Q20" s="253" t="s">
        <v>201</v>
      </c>
      <c r="R20" s="252">
        <v>100</v>
      </c>
      <c r="S20" s="250">
        <v>1088109</v>
      </c>
      <c r="T20" s="251">
        <v>1088109</v>
      </c>
      <c r="U20" s="250">
        <v>1088109</v>
      </c>
    </row>
    <row r="21" spans="1:24" s="198" customFormat="1" ht="31.5">
      <c r="N21" s="256" t="s">
        <v>203</v>
      </c>
      <c r="O21" s="255">
        <v>1</v>
      </c>
      <c r="P21" s="254">
        <v>2</v>
      </c>
      <c r="Q21" s="253" t="s">
        <v>201</v>
      </c>
      <c r="R21" s="252">
        <v>120</v>
      </c>
      <c r="S21" s="250">
        <v>1088109</v>
      </c>
      <c r="T21" s="251">
        <v>1088109</v>
      </c>
      <c r="U21" s="250">
        <v>1088109</v>
      </c>
    </row>
    <row r="22" spans="1:24" s="198" customFormat="1" ht="78.75">
      <c r="N22" s="261" t="s">
        <v>294</v>
      </c>
      <c r="O22" s="260">
        <v>1</v>
      </c>
      <c r="P22" s="259">
        <v>4</v>
      </c>
      <c r="Q22" s="258" t="s">
        <v>14</v>
      </c>
      <c r="R22" s="257" t="s">
        <v>14</v>
      </c>
      <c r="S22" s="245">
        <v>2905089</v>
      </c>
      <c r="T22" s="246">
        <v>2512978</v>
      </c>
      <c r="U22" s="245">
        <v>2512978</v>
      </c>
    </row>
    <row r="23" spans="1:24" s="198" customFormat="1" ht="31.5">
      <c r="N23" s="261" t="s">
        <v>198</v>
      </c>
      <c r="O23" s="260">
        <v>1</v>
      </c>
      <c r="P23" s="259">
        <v>4</v>
      </c>
      <c r="Q23" s="258" t="s">
        <v>199</v>
      </c>
      <c r="R23" s="257" t="s">
        <v>14</v>
      </c>
      <c r="S23" s="245">
        <v>2905089</v>
      </c>
      <c r="T23" s="246">
        <v>2512978</v>
      </c>
      <c r="U23" s="245">
        <v>2512978</v>
      </c>
    </row>
    <row r="24" spans="1:24" s="198" customFormat="1" ht="31.5">
      <c r="N24" s="261" t="s">
        <v>204</v>
      </c>
      <c r="O24" s="260">
        <v>1</v>
      </c>
      <c r="P24" s="259">
        <v>4</v>
      </c>
      <c r="Q24" s="258" t="s">
        <v>205</v>
      </c>
      <c r="R24" s="257" t="s">
        <v>14</v>
      </c>
      <c r="S24" s="245">
        <v>2775327</v>
      </c>
      <c r="T24" s="246">
        <v>2512978</v>
      </c>
      <c r="U24" s="245">
        <v>2512978</v>
      </c>
    </row>
    <row r="25" spans="1:24" s="198" customFormat="1" ht="94.5">
      <c r="N25" s="256" t="s">
        <v>202</v>
      </c>
      <c r="O25" s="255">
        <v>1</v>
      </c>
      <c r="P25" s="254">
        <v>4</v>
      </c>
      <c r="Q25" s="253" t="s">
        <v>205</v>
      </c>
      <c r="R25" s="252">
        <v>100</v>
      </c>
      <c r="S25" s="250">
        <v>2005893</v>
      </c>
      <c r="T25" s="251">
        <v>1943393</v>
      </c>
      <c r="U25" s="250">
        <v>1943393</v>
      </c>
    </row>
    <row r="26" spans="1:24" s="198" customFormat="1" ht="31.5">
      <c r="N26" s="256" t="s">
        <v>203</v>
      </c>
      <c r="O26" s="255">
        <v>1</v>
      </c>
      <c r="P26" s="254">
        <v>4</v>
      </c>
      <c r="Q26" s="253" t="s">
        <v>205</v>
      </c>
      <c r="R26" s="252">
        <v>120</v>
      </c>
      <c r="S26" s="250">
        <v>2005893</v>
      </c>
      <c r="T26" s="251">
        <v>1943393</v>
      </c>
      <c r="U26" s="250">
        <v>1943393</v>
      </c>
    </row>
    <row r="27" spans="1:24" s="198" customFormat="1" ht="31.5">
      <c r="N27" s="256" t="s">
        <v>206</v>
      </c>
      <c r="O27" s="255">
        <v>1</v>
      </c>
      <c r="P27" s="254">
        <v>4</v>
      </c>
      <c r="Q27" s="253" t="s">
        <v>205</v>
      </c>
      <c r="R27" s="252">
        <v>200</v>
      </c>
      <c r="S27" s="250">
        <v>767751</v>
      </c>
      <c r="T27" s="251">
        <v>567902</v>
      </c>
      <c r="U27" s="250">
        <v>567902</v>
      </c>
    </row>
    <row r="28" spans="1:24" s="198" customFormat="1" ht="47.25">
      <c r="N28" s="256" t="s">
        <v>207</v>
      </c>
      <c r="O28" s="255">
        <v>1</v>
      </c>
      <c r="P28" s="254">
        <v>4</v>
      </c>
      <c r="Q28" s="253" t="s">
        <v>205</v>
      </c>
      <c r="R28" s="252">
        <v>240</v>
      </c>
      <c r="S28" s="250">
        <v>767751</v>
      </c>
      <c r="T28" s="251">
        <v>567902</v>
      </c>
      <c r="U28" s="250">
        <v>567902</v>
      </c>
    </row>
    <row r="29" spans="1:24" s="198" customFormat="1" ht="15.75">
      <c r="N29" s="256" t="s">
        <v>208</v>
      </c>
      <c r="O29" s="255">
        <v>1</v>
      </c>
      <c r="P29" s="254">
        <v>4</v>
      </c>
      <c r="Q29" s="253" t="s">
        <v>205</v>
      </c>
      <c r="R29" s="252">
        <v>800</v>
      </c>
      <c r="S29" s="250">
        <v>1683</v>
      </c>
      <c r="T29" s="251">
        <v>1683</v>
      </c>
      <c r="U29" s="250">
        <v>1683</v>
      </c>
    </row>
    <row r="30" spans="1:24" s="198" customFormat="1" ht="15.75">
      <c r="N30" s="256" t="s">
        <v>209</v>
      </c>
      <c r="O30" s="255">
        <v>1</v>
      </c>
      <c r="P30" s="254">
        <v>4</v>
      </c>
      <c r="Q30" s="253" t="s">
        <v>205</v>
      </c>
      <c r="R30" s="252">
        <v>850</v>
      </c>
      <c r="S30" s="250">
        <v>1683</v>
      </c>
      <c r="T30" s="251">
        <v>1683</v>
      </c>
      <c r="U30" s="250">
        <v>1683</v>
      </c>
    </row>
    <row r="31" spans="1:24" s="198" customFormat="1" ht="63">
      <c r="N31" s="261" t="s">
        <v>210</v>
      </c>
      <c r="O31" s="260">
        <v>1</v>
      </c>
      <c r="P31" s="259">
        <v>4</v>
      </c>
      <c r="Q31" s="258" t="s">
        <v>211</v>
      </c>
      <c r="R31" s="257" t="s">
        <v>14</v>
      </c>
      <c r="S31" s="245">
        <v>6672</v>
      </c>
      <c r="T31" s="246">
        <v>0</v>
      </c>
      <c r="U31" s="245">
        <v>0</v>
      </c>
    </row>
    <row r="32" spans="1:24" s="198" customFormat="1" ht="15.75">
      <c r="N32" s="256" t="s">
        <v>212</v>
      </c>
      <c r="O32" s="255">
        <v>1</v>
      </c>
      <c r="P32" s="254">
        <v>4</v>
      </c>
      <c r="Q32" s="253" t="s">
        <v>211</v>
      </c>
      <c r="R32" s="252">
        <v>500</v>
      </c>
      <c r="S32" s="250">
        <v>6672</v>
      </c>
      <c r="T32" s="251">
        <v>0</v>
      </c>
      <c r="U32" s="250">
        <v>0</v>
      </c>
    </row>
    <row r="33" spans="14:21" s="198" customFormat="1" ht="15.75">
      <c r="N33" s="256" t="s">
        <v>213</v>
      </c>
      <c r="O33" s="255">
        <v>1</v>
      </c>
      <c r="P33" s="254">
        <v>4</v>
      </c>
      <c r="Q33" s="253" t="s">
        <v>211</v>
      </c>
      <c r="R33" s="252">
        <v>540</v>
      </c>
      <c r="S33" s="250">
        <v>6672</v>
      </c>
      <c r="T33" s="251">
        <v>0</v>
      </c>
      <c r="U33" s="250">
        <v>0</v>
      </c>
    </row>
    <row r="34" spans="14:21" s="198" customFormat="1" ht="47.25">
      <c r="N34" s="261" t="s">
        <v>365</v>
      </c>
      <c r="O34" s="260">
        <v>1</v>
      </c>
      <c r="P34" s="259">
        <v>4</v>
      </c>
      <c r="Q34" s="258" t="s">
        <v>296</v>
      </c>
      <c r="R34" s="257" t="s">
        <v>14</v>
      </c>
      <c r="S34" s="245">
        <v>122990</v>
      </c>
      <c r="T34" s="246">
        <v>0</v>
      </c>
      <c r="U34" s="245">
        <v>0</v>
      </c>
    </row>
    <row r="35" spans="14:21" s="198" customFormat="1" ht="15.75">
      <c r="N35" s="256" t="s">
        <v>212</v>
      </c>
      <c r="O35" s="255">
        <v>1</v>
      </c>
      <c r="P35" s="254">
        <v>4</v>
      </c>
      <c r="Q35" s="253" t="s">
        <v>296</v>
      </c>
      <c r="R35" s="252">
        <v>500</v>
      </c>
      <c r="S35" s="250">
        <v>122990</v>
      </c>
      <c r="T35" s="251">
        <v>0</v>
      </c>
      <c r="U35" s="250">
        <v>0</v>
      </c>
    </row>
    <row r="36" spans="14:21" s="198" customFormat="1" ht="15.75">
      <c r="N36" s="256" t="s">
        <v>213</v>
      </c>
      <c r="O36" s="255">
        <v>1</v>
      </c>
      <c r="P36" s="254">
        <v>4</v>
      </c>
      <c r="Q36" s="253" t="s">
        <v>296</v>
      </c>
      <c r="R36" s="252">
        <v>540</v>
      </c>
      <c r="S36" s="250">
        <v>122990</v>
      </c>
      <c r="T36" s="251">
        <v>0</v>
      </c>
      <c r="U36" s="250">
        <v>0</v>
      </c>
    </row>
    <row r="37" spans="14:21" s="198" customFormat="1" ht="63">
      <c r="N37" s="261" t="s">
        <v>214</v>
      </c>
      <c r="O37" s="260">
        <v>1</v>
      </c>
      <c r="P37" s="259">
        <v>4</v>
      </c>
      <c r="Q37" s="258" t="s">
        <v>215</v>
      </c>
      <c r="R37" s="257" t="s">
        <v>14</v>
      </c>
      <c r="S37" s="245">
        <v>100</v>
      </c>
      <c r="T37" s="246">
        <v>0</v>
      </c>
      <c r="U37" s="245">
        <v>0</v>
      </c>
    </row>
    <row r="38" spans="14:21" s="198" customFormat="1" ht="31.5">
      <c r="N38" s="256" t="s">
        <v>206</v>
      </c>
      <c r="O38" s="255">
        <v>1</v>
      </c>
      <c r="P38" s="254">
        <v>4</v>
      </c>
      <c r="Q38" s="253" t="s">
        <v>215</v>
      </c>
      <c r="R38" s="252">
        <v>200</v>
      </c>
      <c r="S38" s="250">
        <v>100</v>
      </c>
      <c r="T38" s="251">
        <v>0</v>
      </c>
      <c r="U38" s="250">
        <v>0</v>
      </c>
    </row>
    <row r="39" spans="14:21" s="198" customFormat="1" ht="47.25">
      <c r="N39" s="256" t="s">
        <v>207</v>
      </c>
      <c r="O39" s="255">
        <v>1</v>
      </c>
      <c r="P39" s="254">
        <v>4</v>
      </c>
      <c r="Q39" s="253" t="s">
        <v>215</v>
      </c>
      <c r="R39" s="252">
        <v>240</v>
      </c>
      <c r="S39" s="250">
        <v>100</v>
      </c>
      <c r="T39" s="251">
        <v>0</v>
      </c>
      <c r="U39" s="250">
        <v>0</v>
      </c>
    </row>
    <row r="40" spans="14:21" s="198" customFormat="1" ht="63">
      <c r="N40" s="261" t="s">
        <v>216</v>
      </c>
      <c r="O40" s="260">
        <v>1</v>
      </c>
      <c r="P40" s="259">
        <v>6</v>
      </c>
      <c r="Q40" s="258" t="s">
        <v>14</v>
      </c>
      <c r="R40" s="257" t="s">
        <v>14</v>
      </c>
      <c r="S40" s="245">
        <v>26400</v>
      </c>
      <c r="T40" s="246">
        <v>0</v>
      </c>
      <c r="U40" s="245">
        <v>0</v>
      </c>
    </row>
    <row r="41" spans="14:21" s="198" customFormat="1" ht="31.5">
      <c r="N41" s="261" t="s">
        <v>198</v>
      </c>
      <c r="O41" s="260">
        <v>1</v>
      </c>
      <c r="P41" s="259">
        <v>6</v>
      </c>
      <c r="Q41" s="258" t="s">
        <v>199</v>
      </c>
      <c r="R41" s="257" t="s">
        <v>14</v>
      </c>
      <c r="S41" s="245">
        <v>26400</v>
      </c>
      <c r="T41" s="246">
        <v>0</v>
      </c>
      <c r="U41" s="245">
        <v>0</v>
      </c>
    </row>
    <row r="42" spans="14:21" s="198" customFormat="1" ht="47.25">
      <c r="N42" s="261" t="s">
        <v>217</v>
      </c>
      <c r="O42" s="260">
        <v>1</v>
      </c>
      <c r="P42" s="259">
        <v>6</v>
      </c>
      <c r="Q42" s="258" t="s">
        <v>218</v>
      </c>
      <c r="R42" s="257" t="s">
        <v>14</v>
      </c>
      <c r="S42" s="245">
        <v>26400</v>
      </c>
      <c r="T42" s="246">
        <v>0</v>
      </c>
      <c r="U42" s="245">
        <v>0</v>
      </c>
    </row>
    <row r="43" spans="14:21" s="198" customFormat="1" ht="15.75">
      <c r="N43" s="256" t="s">
        <v>212</v>
      </c>
      <c r="O43" s="255">
        <v>1</v>
      </c>
      <c r="P43" s="254">
        <v>6</v>
      </c>
      <c r="Q43" s="253" t="s">
        <v>218</v>
      </c>
      <c r="R43" s="252">
        <v>500</v>
      </c>
      <c r="S43" s="250">
        <v>26400</v>
      </c>
      <c r="T43" s="251">
        <v>0</v>
      </c>
      <c r="U43" s="250">
        <v>0</v>
      </c>
    </row>
    <row r="44" spans="14:21" s="198" customFormat="1" ht="15.75">
      <c r="N44" s="256" t="s">
        <v>213</v>
      </c>
      <c r="O44" s="255">
        <v>1</v>
      </c>
      <c r="P44" s="254">
        <v>6</v>
      </c>
      <c r="Q44" s="253" t="s">
        <v>218</v>
      </c>
      <c r="R44" s="252">
        <v>540</v>
      </c>
      <c r="S44" s="250">
        <v>26400</v>
      </c>
      <c r="T44" s="251">
        <v>0</v>
      </c>
      <c r="U44" s="250">
        <v>0</v>
      </c>
    </row>
    <row r="45" spans="14:21" s="198" customFormat="1" ht="15.75">
      <c r="N45" s="261" t="s">
        <v>219</v>
      </c>
      <c r="O45" s="260">
        <v>1</v>
      </c>
      <c r="P45" s="259">
        <v>13</v>
      </c>
      <c r="Q45" s="258" t="s">
        <v>14</v>
      </c>
      <c r="R45" s="257" t="s">
        <v>14</v>
      </c>
      <c r="S45" s="245">
        <v>20100</v>
      </c>
      <c r="T45" s="246">
        <v>0</v>
      </c>
      <c r="U45" s="245">
        <v>0</v>
      </c>
    </row>
    <row r="46" spans="14:21" s="198" customFormat="1" ht="31.5">
      <c r="N46" s="261" t="s">
        <v>198</v>
      </c>
      <c r="O46" s="260">
        <v>1</v>
      </c>
      <c r="P46" s="259">
        <v>13</v>
      </c>
      <c r="Q46" s="258" t="s">
        <v>199</v>
      </c>
      <c r="R46" s="257" t="s">
        <v>14</v>
      </c>
      <c r="S46" s="245">
        <v>20100</v>
      </c>
      <c r="T46" s="246">
        <v>0</v>
      </c>
      <c r="U46" s="245">
        <v>0</v>
      </c>
    </row>
    <row r="47" spans="14:21" s="198" customFormat="1" ht="31.5">
      <c r="N47" s="261" t="s">
        <v>220</v>
      </c>
      <c r="O47" s="260">
        <v>1</v>
      </c>
      <c r="P47" s="259">
        <v>13</v>
      </c>
      <c r="Q47" s="258" t="s">
        <v>221</v>
      </c>
      <c r="R47" s="257" t="s">
        <v>14</v>
      </c>
      <c r="S47" s="245">
        <v>20100</v>
      </c>
      <c r="T47" s="246">
        <v>0</v>
      </c>
      <c r="U47" s="245">
        <v>0</v>
      </c>
    </row>
    <row r="48" spans="14:21" s="198" customFormat="1" ht="31.5">
      <c r="N48" s="256" t="s">
        <v>206</v>
      </c>
      <c r="O48" s="255">
        <v>1</v>
      </c>
      <c r="P48" s="254">
        <v>13</v>
      </c>
      <c r="Q48" s="253" t="s">
        <v>221</v>
      </c>
      <c r="R48" s="252">
        <v>200</v>
      </c>
      <c r="S48" s="250">
        <v>15100</v>
      </c>
      <c r="T48" s="251">
        <v>0</v>
      </c>
      <c r="U48" s="250">
        <v>0</v>
      </c>
    </row>
    <row r="49" spans="14:21" s="198" customFormat="1" ht="47.25">
      <c r="N49" s="256" t="s">
        <v>207</v>
      </c>
      <c r="O49" s="255">
        <v>1</v>
      </c>
      <c r="P49" s="254">
        <v>13</v>
      </c>
      <c r="Q49" s="253" t="s">
        <v>221</v>
      </c>
      <c r="R49" s="252">
        <v>240</v>
      </c>
      <c r="S49" s="250">
        <v>15100</v>
      </c>
      <c r="T49" s="251">
        <v>0</v>
      </c>
      <c r="U49" s="250">
        <v>0</v>
      </c>
    </row>
    <row r="50" spans="14:21" s="198" customFormat="1" ht="15.75">
      <c r="N50" s="256" t="s">
        <v>208</v>
      </c>
      <c r="O50" s="255">
        <v>1</v>
      </c>
      <c r="P50" s="254">
        <v>13</v>
      </c>
      <c r="Q50" s="253" t="s">
        <v>221</v>
      </c>
      <c r="R50" s="252">
        <v>800</v>
      </c>
      <c r="S50" s="250">
        <v>5000</v>
      </c>
      <c r="T50" s="251">
        <v>0</v>
      </c>
      <c r="U50" s="250">
        <v>0</v>
      </c>
    </row>
    <row r="51" spans="14:21" s="198" customFormat="1" ht="15.75">
      <c r="N51" s="256" t="s">
        <v>209</v>
      </c>
      <c r="O51" s="255">
        <v>1</v>
      </c>
      <c r="P51" s="254">
        <v>13</v>
      </c>
      <c r="Q51" s="253" t="s">
        <v>221</v>
      </c>
      <c r="R51" s="252">
        <v>850</v>
      </c>
      <c r="S51" s="250">
        <v>5000</v>
      </c>
      <c r="T51" s="251">
        <v>0</v>
      </c>
      <c r="U51" s="250">
        <v>0</v>
      </c>
    </row>
    <row r="52" spans="14:21" s="198" customFormat="1" ht="15.75">
      <c r="N52" s="261" t="s">
        <v>366</v>
      </c>
      <c r="O52" s="260">
        <v>2</v>
      </c>
      <c r="P52" s="259">
        <v>0</v>
      </c>
      <c r="Q52" s="258" t="s">
        <v>14</v>
      </c>
      <c r="R52" s="257" t="s">
        <v>14</v>
      </c>
      <c r="S52" s="245">
        <v>166424</v>
      </c>
      <c r="T52" s="246">
        <v>183648</v>
      </c>
      <c r="U52" s="245">
        <v>201160</v>
      </c>
    </row>
    <row r="53" spans="14:21" s="198" customFormat="1" ht="31.5">
      <c r="N53" s="261" t="s">
        <v>367</v>
      </c>
      <c r="O53" s="260">
        <v>2</v>
      </c>
      <c r="P53" s="259">
        <v>3</v>
      </c>
      <c r="Q53" s="258" t="s">
        <v>14</v>
      </c>
      <c r="R53" s="257" t="s">
        <v>14</v>
      </c>
      <c r="S53" s="245">
        <v>166424</v>
      </c>
      <c r="T53" s="246">
        <v>183648</v>
      </c>
      <c r="U53" s="245">
        <v>201160</v>
      </c>
    </row>
    <row r="54" spans="14:21" s="198" customFormat="1" ht="31.5">
      <c r="N54" s="261" t="s">
        <v>198</v>
      </c>
      <c r="O54" s="260">
        <v>2</v>
      </c>
      <c r="P54" s="259">
        <v>3</v>
      </c>
      <c r="Q54" s="258" t="s">
        <v>199</v>
      </c>
      <c r="R54" s="257" t="s">
        <v>14</v>
      </c>
      <c r="S54" s="245">
        <v>166424</v>
      </c>
      <c r="T54" s="246">
        <v>183648</v>
      </c>
      <c r="U54" s="245">
        <v>201160</v>
      </c>
    </row>
    <row r="55" spans="14:21" s="198" customFormat="1" ht="47.25">
      <c r="N55" s="261" t="s">
        <v>368</v>
      </c>
      <c r="O55" s="260">
        <v>2</v>
      </c>
      <c r="P55" s="259">
        <v>3</v>
      </c>
      <c r="Q55" s="258" t="s">
        <v>369</v>
      </c>
      <c r="R55" s="257" t="s">
        <v>14</v>
      </c>
      <c r="S55" s="245">
        <v>166424</v>
      </c>
      <c r="T55" s="246">
        <v>183648</v>
      </c>
      <c r="U55" s="245">
        <v>201160</v>
      </c>
    </row>
    <row r="56" spans="14:21" s="198" customFormat="1" ht="94.5">
      <c r="N56" s="256" t="s">
        <v>202</v>
      </c>
      <c r="O56" s="255">
        <v>2</v>
      </c>
      <c r="P56" s="254">
        <v>3</v>
      </c>
      <c r="Q56" s="253" t="s">
        <v>369</v>
      </c>
      <c r="R56" s="252">
        <v>100</v>
      </c>
      <c r="S56" s="250">
        <v>165524</v>
      </c>
      <c r="T56" s="251">
        <v>182748</v>
      </c>
      <c r="U56" s="250">
        <v>200260</v>
      </c>
    </row>
    <row r="57" spans="14:21" s="198" customFormat="1" ht="31.5">
      <c r="N57" s="256" t="s">
        <v>203</v>
      </c>
      <c r="O57" s="255">
        <v>2</v>
      </c>
      <c r="P57" s="254">
        <v>3</v>
      </c>
      <c r="Q57" s="253" t="s">
        <v>369</v>
      </c>
      <c r="R57" s="252">
        <v>120</v>
      </c>
      <c r="S57" s="250">
        <v>165524</v>
      </c>
      <c r="T57" s="251">
        <v>182748</v>
      </c>
      <c r="U57" s="250">
        <v>200260</v>
      </c>
    </row>
    <row r="58" spans="14:21" s="198" customFormat="1" ht="31.5">
      <c r="N58" s="256" t="s">
        <v>206</v>
      </c>
      <c r="O58" s="255">
        <v>2</v>
      </c>
      <c r="P58" s="254">
        <v>3</v>
      </c>
      <c r="Q58" s="253" t="s">
        <v>369</v>
      </c>
      <c r="R58" s="252">
        <v>200</v>
      </c>
      <c r="S58" s="250">
        <v>900</v>
      </c>
      <c r="T58" s="251">
        <v>900</v>
      </c>
      <c r="U58" s="250">
        <v>900</v>
      </c>
    </row>
    <row r="59" spans="14:21" s="198" customFormat="1" ht="47.25">
      <c r="N59" s="256" t="s">
        <v>207</v>
      </c>
      <c r="O59" s="255">
        <v>2</v>
      </c>
      <c r="P59" s="254">
        <v>3</v>
      </c>
      <c r="Q59" s="253" t="s">
        <v>369</v>
      </c>
      <c r="R59" s="252">
        <v>240</v>
      </c>
      <c r="S59" s="250">
        <v>900</v>
      </c>
      <c r="T59" s="251">
        <v>900</v>
      </c>
      <c r="U59" s="250">
        <v>900</v>
      </c>
    </row>
    <row r="60" spans="14:21" s="198" customFormat="1" ht="47.25">
      <c r="N60" s="261" t="s">
        <v>222</v>
      </c>
      <c r="O60" s="260">
        <v>3</v>
      </c>
      <c r="P60" s="259">
        <v>0</v>
      </c>
      <c r="Q60" s="258" t="s">
        <v>14</v>
      </c>
      <c r="R60" s="257" t="s">
        <v>14</v>
      </c>
      <c r="S60" s="245">
        <v>399175.5</v>
      </c>
      <c r="T60" s="246">
        <v>302268.28000000003</v>
      </c>
      <c r="U60" s="245">
        <v>345366.06</v>
      </c>
    </row>
    <row r="61" spans="14:21" s="198" customFormat="1" ht="15.75">
      <c r="N61" s="261" t="s">
        <v>223</v>
      </c>
      <c r="O61" s="260">
        <v>3</v>
      </c>
      <c r="P61" s="259">
        <v>9</v>
      </c>
      <c r="Q61" s="258" t="s">
        <v>14</v>
      </c>
      <c r="R61" s="257" t="s">
        <v>14</v>
      </c>
      <c r="S61" s="245">
        <v>1000</v>
      </c>
      <c r="T61" s="246">
        <v>0</v>
      </c>
      <c r="U61" s="245">
        <v>0</v>
      </c>
    </row>
    <row r="62" spans="14:21" s="198" customFormat="1" ht="31.5">
      <c r="N62" s="261" t="s">
        <v>198</v>
      </c>
      <c r="O62" s="260">
        <v>3</v>
      </c>
      <c r="P62" s="259">
        <v>9</v>
      </c>
      <c r="Q62" s="258" t="s">
        <v>199</v>
      </c>
      <c r="R62" s="257" t="s">
        <v>14</v>
      </c>
      <c r="S62" s="245">
        <v>1000</v>
      </c>
      <c r="T62" s="246">
        <v>0</v>
      </c>
      <c r="U62" s="245">
        <v>0</v>
      </c>
    </row>
    <row r="63" spans="14:21" s="198" customFormat="1" ht="47.25">
      <c r="N63" s="261" t="s">
        <v>224</v>
      </c>
      <c r="O63" s="260">
        <v>3</v>
      </c>
      <c r="P63" s="259">
        <v>9</v>
      </c>
      <c r="Q63" s="258" t="s">
        <v>225</v>
      </c>
      <c r="R63" s="257" t="s">
        <v>14</v>
      </c>
      <c r="S63" s="245">
        <v>1000</v>
      </c>
      <c r="T63" s="246">
        <v>0</v>
      </c>
      <c r="U63" s="245">
        <v>0</v>
      </c>
    </row>
    <row r="64" spans="14:21" s="198" customFormat="1" ht="31.5">
      <c r="N64" s="256" t="s">
        <v>206</v>
      </c>
      <c r="O64" s="255">
        <v>3</v>
      </c>
      <c r="P64" s="254">
        <v>9</v>
      </c>
      <c r="Q64" s="253" t="s">
        <v>225</v>
      </c>
      <c r="R64" s="252">
        <v>200</v>
      </c>
      <c r="S64" s="250">
        <v>1000</v>
      </c>
      <c r="T64" s="251">
        <v>0</v>
      </c>
      <c r="U64" s="250">
        <v>0</v>
      </c>
    </row>
    <row r="65" spans="14:21" s="198" customFormat="1" ht="47.25">
      <c r="N65" s="256" t="s">
        <v>207</v>
      </c>
      <c r="O65" s="255">
        <v>3</v>
      </c>
      <c r="P65" s="254">
        <v>9</v>
      </c>
      <c r="Q65" s="253" t="s">
        <v>225</v>
      </c>
      <c r="R65" s="252">
        <v>240</v>
      </c>
      <c r="S65" s="250">
        <v>1000</v>
      </c>
      <c r="T65" s="251">
        <v>0</v>
      </c>
      <c r="U65" s="250">
        <v>0</v>
      </c>
    </row>
    <row r="66" spans="14:21" s="198" customFormat="1" ht="63">
      <c r="N66" s="261" t="s">
        <v>226</v>
      </c>
      <c r="O66" s="260">
        <v>3</v>
      </c>
      <c r="P66" s="259">
        <v>10</v>
      </c>
      <c r="Q66" s="258" t="s">
        <v>14</v>
      </c>
      <c r="R66" s="257" t="s">
        <v>14</v>
      </c>
      <c r="S66" s="245">
        <v>395175.5</v>
      </c>
      <c r="T66" s="246">
        <v>300268.28000000003</v>
      </c>
      <c r="U66" s="245">
        <v>344366.06</v>
      </c>
    </row>
    <row r="67" spans="14:21" s="198" customFormat="1" ht="78.75">
      <c r="N67" s="261" t="s">
        <v>297</v>
      </c>
      <c r="O67" s="260">
        <v>3</v>
      </c>
      <c r="P67" s="259">
        <v>10</v>
      </c>
      <c r="Q67" s="258" t="s">
        <v>227</v>
      </c>
      <c r="R67" s="257" t="s">
        <v>14</v>
      </c>
      <c r="S67" s="245">
        <v>105000</v>
      </c>
      <c r="T67" s="246">
        <v>104972.03</v>
      </c>
      <c r="U67" s="245">
        <v>104966.06</v>
      </c>
    </row>
    <row r="68" spans="14:21" s="198" customFormat="1" ht="78.75">
      <c r="N68" s="261" t="s">
        <v>298</v>
      </c>
      <c r="O68" s="260">
        <v>3</v>
      </c>
      <c r="P68" s="259">
        <v>10</v>
      </c>
      <c r="Q68" s="258" t="s">
        <v>299</v>
      </c>
      <c r="R68" s="257" t="s">
        <v>14</v>
      </c>
      <c r="S68" s="245">
        <v>105000</v>
      </c>
      <c r="T68" s="246">
        <v>104972.03</v>
      </c>
      <c r="U68" s="245">
        <v>104966.06</v>
      </c>
    </row>
    <row r="69" spans="14:21" s="198" customFormat="1" ht="31.5">
      <c r="N69" s="256" t="s">
        <v>206</v>
      </c>
      <c r="O69" s="255">
        <v>3</v>
      </c>
      <c r="P69" s="254">
        <v>10</v>
      </c>
      <c r="Q69" s="253" t="s">
        <v>299</v>
      </c>
      <c r="R69" s="252">
        <v>200</v>
      </c>
      <c r="S69" s="250">
        <v>105000</v>
      </c>
      <c r="T69" s="251">
        <v>104972.03</v>
      </c>
      <c r="U69" s="250">
        <v>104966.06</v>
      </c>
    </row>
    <row r="70" spans="14:21" s="198" customFormat="1" ht="47.25">
      <c r="N70" s="256" t="s">
        <v>207</v>
      </c>
      <c r="O70" s="255">
        <v>3</v>
      </c>
      <c r="P70" s="254">
        <v>10</v>
      </c>
      <c r="Q70" s="253" t="s">
        <v>299</v>
      </c>
      <c r="R70" s="252">
        <v>240</v>
      </c>
      <c r="S70" s="250">
        <v>105000</v>
      </c>
      <c r="T70" s="251">
        <v>104972.03</v>
      </c>
      <c r="U70" s="250">
        <v>104966.06</v>
      </c>
    </row>
    <row r="71" spans="14:21" s="198" customFormat="1" ht="31.5">
      <c r="N71" s="261" t="s">
        <v>198</v>
      </c>
      <c r="O71" s="260">
        <v>3</v>
      </c>
      <c r="P71" s="259">
        <v>10</v>
      </c>
      <c r="Q71" s="258" t="s">
        <v>199</v>
      </c>
      <c r="R71" s="257" t="s">
        <v>14</v>
      </c>
      <c r="S71" s="245">
        <v>290175.5</v>
      </c>
      <c r="T71" s="246">
        <v>195296.25</v>
      </c>
      <c r="U71" s="245">
        <v>239400</v>
      </c>
    </row>
    <row r="72" spans="14:21" s="198" customFormat="1" ht="15.75">
      <c r="N72" s="261" t="s">
        <v>228</v>
      </c>
      <c r="O72" s="260">
        <v>3</v>
      </c>
      <c r="P72" s="259">
        <v>10</v>
      </c>
      <c r="Q72" s="258" t="s">
        <v>229</v>
      </c>
      <c r="R72" s="257" t="s">
        <v>14</v>
      </c>
      <c r="S72" s="245">
        <v>7095.5</v>
      </c>
      <c r="T72" s="246">
        <v>0</v>
      </c>
      <c r="U72" s="245">
        <v>0</v>
      </c>
    </row>
    <row r="73" spans="14:21" s="198" customFormat="1" ht="31.5">
      <c r="N73" s="256" t="s">
        <v>206</v>
      </c>
      <c r="O73" s="255">
        <v>3</v>
      </c>
      <c r="P73" s="254">
        <v>10</v>
      </c>
      <c r="Q73" s="253" t="s">
        <v>229</v>
      </c>
      <c r="R73" s="252">
        <v>200</v>
      </c>
      <c r="S73" s="250">
        <v>7095.5</v>
      </c>
      <c r="T73" s="251">
        <v>0</v>
      </c>
      <c r="U73" s="250">
        <v>0</v>
      </c>
    </row>
    <row r="74" spans="14:21" s="198" customFormat="1" ht="47.25">
      <c r="N74" s="256" t="s">
        <v>207</v>
      </c>
      <c r="O74" s="255">
        <v>3</v>
      </c>
      <c r="P74" s="254">
        <v>10</v>
      </c>
      <c r="Q74" s="253" t="s">
        <v>229</v>
      </c>
      <c r="R74" s="252">
        <v>240</v>
      </c>
      <c r="S74" s="250">
        <v>7095.5</v>
      </c>
      <c r="T74" s="251">
        <v>0</v>
      </c>
      <c r="U74" s="250">
        <v>0</v>
      </c>
    </row>
    <row r="75" spans="14:21" s="198" customFormat="1" ht="31.5">
      <c r="N75" s="261" t="s">
        <v>230</v>
      </c>
      <c r="O75" s="260">
        <v>3</v>
      </c>
      <c r="P75" s="259">
        <v>10</v>
      </c>
      <c r="Q75" s="258" t="s">
        <v>231</v>
      </c>
      <c r="R75" s="257" t="s">
        <v>14</v>
      </c>
      <c r="S75" s="245">
        <v>283080</v>
      </c>
      <c r="T75" s="246">
        <v>195296.25</v>
      </c>
      <c r="U75" s="245">
        <v>239400</v>
      </c>
    </row>
    <row r="76" spans="14:21" s="198" customFormat="1" ht="31.5">
      <c r="N76" s="256" t="s">
        <v>206</v>
      </c>
      <c r="O76" s="255">
        <v>3</v>
      </c>
      <c r="P76" s="254">
        <v>10</v>
      </c>
      <c r="Q76" s="253" t="s">
        <v>231</v>
      </c>
      <c r="R76" s="252">
        <v>200</v>
      </c>
      <c r="S76" s="250">
        <v>283080</v>
      </c>
      <c r="T76" s="251">
        <v>195296.25</v>
      </c>
      <c r="U76" s="250">
        <v>239400</v>
      </c>
    </row>
    <row r="77" spans="14:21" s="198" customFormat="1" ht="47.25">
      <c r="N77" s="256" t="s">
        <v>207</v>
      </c>
      <c r="O77" s="255">
        <v>3</v>
      </c>
      <c r="P77" s="254">
        <v>10</v>
      </c>
      <c r="Q77" s="253" t="s">
        <v>231</v>
      </c>
      <c r="R77" s="252">
        <v>240</v>
      </c>
      <c r="S77" s="250">
        <v>283080</v>
      </c>
      <c r="T77" s="251">
        <v>195296.25</v>
      </c>
      <c r="U77" s="250">
        <v>239400</v>
      </c>
    </row>
    <row r="78" spans="14:21" s="198" customFormat="1" ht="47.25">
      <c r="N78" s="261" t="s">
        <v>232</v>
      </c>
      <c r="O78" s="260">
        <v>3</v>
      </c>
      <c r="P78" s="259">
        <v>14</v>
      </c>
      <c r="Q78" s="258" t="s">
        <v>14</v>
      </c>
      <c r="R78" s="257" t="s">
        <v>14</v>
      </c>
      <c r="S78" s="245">
        <v>3000</v>
      </c>
      <c r="T78" s="246">
        <v>2000</v>
      </c>
      <c r="U78" s="245">
        <v>1000</v>
      </c>
    </row>
    <row r="79" spans="14:21" s="198" customFormat="1" ht="78.75">
      <c r="N79" s="261" t="s">
        <v>370</v>
      </c>
      <c r="O79" s="260">
        <v>3</v>
      </c>
      <c r="P79" s="259">
        <v>14</v>
      </c>
      <c r="Q79" s="258" t="s">
        <v>233</v>
      </c>
      <c r="R79" s="257" t="s">
        <v>14</v>
      </c>
      <c r="S79" s="245">
        <v>1000</v>
      </c>
      <c r="T79" s="246">
        <v>1000</v>
      </c>
      <c r="U79" s="245">
        <v>1000</v>
      </c>
    </row>
    <row r="80" spans="14:21" s="198" customFormat="1" ht="78.75">
      <c r="N80" s="261" t="s">
        <v>371</v>
      </c>
      <c r="O80" s="260">
        <v>3</v>
      </c>
      <c r="P80" s="259">
        <v>14</v>
      </c>
      <c r="Q80" s="258" t="s">
        <v>300</v>
      </c>
      <c r="R80" s="257" t="s">
        <v>14</v>
      </c>
      <c r="S80" s="245">
        <v>1000</v>
      </c>
      <c r="T80" s="246">
        <v>1000</v>
      </c>
      <c r="U80" s="245">
        <v>1000</v>
      </c>
    </row>
    <row r="81" spans="14:21" s="198" customFormat="1" ht="31.5">
      <c r="N81" s="256" t="s">
        <v>206</v>
      </c>
      <c r="O81" s="255">
        <v>3</v>
      </c>
      <c r="P81" s="254">
        <v>14</v>
      </c>
      <c r="Q81" s="253" t="s">
        <v>300</v>
      </c>
      <c r="R81" s="252">
        <v>200</v>
      </c>
      <c r="S81" s="250">
        <v>1000</v>
      </c>
      <c r="T81" s="251">
        <v>1000</v>
      </c>
      <c r="U81" s="250">
        <v>1000</v>
      </c>
    </row>
    <row r="82" spans="14:21" s="198" customFormat="1" ht="47.25">
      <c r="N82" s="256" t="s">
        <v>207</v>
      </c>
      <c r="O82" s="255">
        <v>3</v>
      </c>
      <c r="P82" s="254">
        <v>14</v>
      </c>
      <c r="Q82" s="253" t="s">
        <v>300</v>
      </c>
      <c r="R82" s="252">
        <v>240</v>
      </c>
      <c r="S82" s="250">
        <v>1000</v>
      </c>
      <c r="T82" s="251">
        <v>1000</v>
      </c>
      <c r="U82" s="250">
        <v>1000</v>
      </c>
    </row>
    <row r="83" spans="14:21" s="198" customFormat="1" ht="94.5">
      <c r="N83" s="261" t="s">
        <v>301</v>
      </c>
      <c r="O83" s="260">
        <v>3</v>
      </c>
      <c r="P83" s="259">
        <v>14</v>
      </c>
      <c r="Q83" s="258" t="s">
        <v>234</v>
      </c>
      <c r="R83" s="257" t="s">
        <v>14</v>
      </c>
      <c r="S83" s="245">
        <v>1000</v>
      </c>
      <c r="T83" s="246">
        <v>1000</v>
      </c>
      <c r="U83" s="245">
        <v>0</v>
      </c>
    </row>
    <row r="84" spans="14:21" s="198" customFormat="1" ht="110.25">
      <c r="N84" s="261" t="s">
        <v>302</v>
      </c>
      <c r="O84" s="260">
        <v>3</v>
      </c>
      <c r="P84" s="259">
        <v>14</v>
      </c>
      <c r="Q84" s="258" t="s">
        <v>303</v>
      </c>
      <c r="R84" s="257" t="s">
        <v>14</v>
      </c>
      <c r="S84" s="245">
        <v>1000</v>
      </c>
      <c r="T84" s="246">
        <v>1000</v>
      </c>
      <c r="U84" s="245">
        <v>0</v>
      </c>
    </row>
    <row r="85" spans="14:21" s="198" customFormat="1" ht="31.5">
      <c r="N85" s="256" t="s">
        <v>206</v>
      </c>
      <c r="O85" s="255">
        <v>3</v>
      </c>
      <c r="P85" s="254">
        <v>14</v>
      </c>
      <c r="Q85" s="253" t="s">
        <v>303</v>
      </c>
      <c r="R85" s="252">
        <v>200</v>
      </c>
      <c r="S85" s="250">
        <v>1000</v>
      </c>
      <c r="T85" s="251">
        <v>1000</v>
      </c>
      <c r="U85" s="250">
        <v>0</v>
      </c>
    </row>
    <row r="86" spans="14:21" s="198" customFormat="1" ht="47.25">
      <c r="N86" s="256" t="s">
        <v>207</v>
      </c>
      <c r="O86" s="255">
        <v>3</v>
      </c>
      <c r="P86" s="254">
        <v>14</v>
      </c>
      <c r="Q86" s="253" t="s">
        <v>303</v>
      </c>
      <c r="R86" s="252">
        <v>240</v>
      </c>
      <c r="S86" s="250">
        <v>1000</v>
      </c>
      <c r="T86" s="251">
        <v>1000</v>
      </c>
      <c r="U86" s="250">
        <v>0</v>
      </c>
    </row>
    <row r="87" spans="14:21" s="198" customFormat="1" ht="31.5">
      <c r="N87" s="261" t="s">
        <v>198</v>
      </c>
      <c r="O87" s="260">
        <v>3</v>
      </c>
      <c r="P87" s="259">
        <v>14</v>
      </c>
      <c r="Q87" s="258" t="s">
        <v>199</v>
      </c>
      <c r="R87" s="257" t="s">
        <v>14</v>
      </c>
      <c r="S87" s="245">
        <v>1000</v>
      </c>
      <c r="T87" s="246">
        <v>0</v>
      </c>
      <c r="U87" s="245">
        <v>0</v>
      </c>
    </row>
    <row r="88" spans="14:21" s="198" customFormat="1" ht="31.5">
      <c r="N88" s="261" t="s">
        <v>235</v>
      </c>
      <c r="O88" s="260">
        <v>3</v>
      </c>
      <c r="P88" s="259">
        <v>14</v>
      </c>
      <c r="Q88" s="258" t="s">
        <v>236</v>
      </c>
      <c r="R88" s="257" t="s">
        <v>14</v>
      </c>
      <c r="S88" s="245">
        <v>1000</v>
      </c>
      <c r="T88" s="246">
        <v>0</v>
      </c>
      <c r="U88" s="245">
        <v>0</v>
      </c>
    </row>
    <row r="89" spans="14:21" s="198" customFormat="1" ht="31.5">
      <c r="N89" s="256" t="s">
        <v>206</v>
      </c>
      <c r="O89" s="255">
        <v>3</v>
      </c>
      <c r="P89" s="254">
        <v>14</v>
      </c>
      <c r="Q89" s="253" t="s">
        <v>236</v>
      </c>
      <c r="R89" s="252">
        <v>200</v>
      </c>
      <c r="S89" s="250">
        <v>1000</v>
      </c>
      <c r="T89" s="251">
        <v>0</v>
      </c>
      <c r="U89" s="250">
        <v>0</v>
      </c>
    </row>
    <row r="90" spans="14:21" s="198" customFormat="1" ht="47.25">
      <c r="N90" s="256" t="s">
        <v>207</v>
      </c>
      <c r="O90" s="255">
        <v>3</v>
      </c>
      <c r="P90" s="254">
        <v>14</v>
      </c>
      <c r="Q90" s="253" t="s">
        <v>236</v>
      </c>
      <c r="R90" s="252">
        <v>240</v>
      </c>
      <c r="S90" s="250">
        <v>1000</v>
      </c>
      <c r="T90" s="251">
        <v>0</v>
      </c>
      <c r="U90" s="250">
        <v>0</v>
      </c>
    </row>
    <row r="91" spans="14:21" s="198" customFormat="1" ht="15.75">
      <c r="N91" s="261" t="s">
        <v>237</v>
      </c>
      <c r="O91" s="260">
        <v>4</v>
      </c>
      <c r="P91" s="259">
        <v>0</v>
      </c>
      <c r="Q91" s="258" t="s">
        <v>14</v>
      </c>
      <c r="R91" s="257" t="s">
        <v>14</v>
      </c>
      <c r="S91" s="245">
        <v>1639803.62</v>
      </c>
      <c r="T91" s="246">
        <v>6064399.7199999997</v>
      </c>
      <c r="U91" s="245">
        <v>1413316.26</v>
      </c>
    </row>
    <row r="92" spans="14:21" s="198" customFormat="1" ht="15.75">
      <c r="N92" s="261" t="s">
        <v>238</v>
      </c>
      <c r="O92" s="260">
        <v>4</v>
      </c>
      <c r="P92" s="259">
        <v>9</v>
      </c>
      <c r="Q92" s="258" t="s">
        <v>14</v>
      </c>
      <c r="R92" s="257" t="s">
        <v>14</v>
      </c>
      <c r="S92" s="245">
        <v>1638803.62</v>
      </c>
      <c r="T92" s="246">
        <v>6063399.7199999997</v>
      </c>
      <c r="U92" s="245">
        <v>1412316.26</v>
      </c>
    </row>
    <row r="93" spans="14:21" s="198" customFormat="1" ht="94.5">
      <c r="N93" s="261" t="s">
        <v>372</v>
      </c>
      <c r="O93" s="260">
        <v>4</v>
      </c>
      <c r="P93" s="259">
        <v>9</v>
      </c>
      <c r="Q93" s="258" t="s">
        <v>373</v>
      </c>
      <c r="R93" s="257" t="s">
        <v>14</v>
      </c>
      <c r="S93" s="245">
        <v>882058.82</v>
      </c>
      <c r="T93" s="246">
        <v>710151.27</v>
      </c>
      <c r="U93" s="245">
        <v>787254.06</v>
      </c>
    </row>
    <row r="94" spans="14:21" s="198" customFormat="1" ht="110.25">
      <c r="N94" s="261" t="s">
        <v>374</v>
      </c>
      <c r="O94" s="260">
        <v>4</v>
      </c>
      <c r="P94" s="259">
        <v>9</v>
      </c>
      <c r="Q94" s="258" t="s">
        <v>375</v>
      </c>
      <c r="R94" s="257" t="s">
        <v>14</v>
      </c>
      <c r="S94" s="245">
        <v>882058.82</v>
      </c>
      <c r="T94" s="246">
        <v>710151.27</v>
      </c>
      <c r="U94" s="245">
        <v>787254.06</v>
      </c>
    </row>
    <row r="95" spans="14:21" s="198" customFormat="1" ht="31.5">
      <c r="N95" s="256" t="s">
        <v>206</v>
      </c>
      <c r="O95" s="255">
        <v>4</v>
      </c>
      <c r="P95" s="254">
        <v>9</v>
      </c>
      <c r="Q95" s="253" t="s">
        <v>375</v>
      </c>
      <c r="R95" s="252">
        <v>200</v>
      </c>
      <c r="S95" s="250">
        <v>882058.82</v>
      </c>
      <c r="T95" s="251">
        <v>710151.27</v>
      </c>
      <c r="U95" s="250">
        <v>787254.06</v>
      </c>
    </row>
    <row r="96" spans="14:21" s="198" customFormat="1" ht="47.25">
      <c r="N96" s="256" t="s">
        <v>207</v>
      </c>
      <c r="O96" s="255">
        <v>4</v>
      </c>
      <c r="P96" s="254">
        <v>9</v>
      </c>
      <c r="Q96" s="253" t="s">
        <v>375</v>
      </c>
      <c r="R96" s="252">
        <v>240</v>
      </c>
      <c r="S96" s="250">
        <v>882058.82</v>
      </c>
      <c r="T96" s="251">
        <v>710151.27</v>
      </c>
      <c r="U96" s="250">
        <v>787254.06</v>
      </c>
    </row>
    <row r="97" spans="14:21" s="198" customFormat="1" ht="31.5">
      <c r="N97" s="261" t="s">
        <v>198</v>
      </c>
      <c r="O97" s="260">
        <v>4</v>
      </c>
      <c r="P97" s="259">
        <v>9</v>
      </c>
      <c r="Q97" s="258" t="s">
        <v>199</v>
      </c>
      <c r="R97" s="257" t="s">
        <v>14</v>
      </c>
      <c r="S97" s="245">
        <v>756744.8</v>
      </c>
      <c r="T97" s="246">
        <v>5353248.45</v>
      </c>
      <c r="U97" s="245">
        <v>625062.19999999995</v>
      </c>
    </row>
    <row r="98" spans="14:21" s="198" customFormat="1" ht="173.25">
      <c r="N98" s="261" t="s">
        <v>376</v>
      </c>
      <c r="O98" s="260">
        <v>4</v>
      </c>
      <c r="P98" s="259">
        <v>9</v>
      </c>
      <c r="Q98" s="258" t="s">
        <v>377</v>
      </c>
      <c r="R98" s="257" t="s">
        <v>14</v>
      </c>
      <c r="S98" s="245">
        <v>745393.62</v>
      </c>
      <c r="T98" s="246">
        <v>5272949.72</v>
      </c>
      <c r="U98" s="245">
        <v>615686.26</v>
      </c>
    </row>
    <row r="99" spans="14:21" s="198" customFormat="1" ht="31.5">
      <c r="N99" s="256" t="s">
        <v>206</v>
      </c>
      <c r="O99" s="255">
        <v>4</v>
      </c>
      <c r="P99" s="254">
        <v>9</v>
      </c>
      <c r="Q99" s="253" t="s">
        <v>377</v>
      </c>
      <c r="R99" s="252">
        <v>200</v>
      </c>
      <c r="S99" s="250">
        <v>745393.62</v>
      </c>
      <c r="T99" s="251">
        <v>5272949.72</v>
      </c>
      <c r="U99" s="250">
        <v>615686.26</v>
      </c>
    </row>
    <row r="100" spans="14:21" s="198" customFormat="1" ht="47.25">
      <c r="N100" s="256" t="s">
        <v>207</v>
      </c>
      <c r="O100" s="255">
        <v>4</v>
      </c>
      <c r="P100" s="254">
        <v>9</v>
      </c>
      <c r="Q100" s="253" t="s">
        <v>377</v>
      </c>
      <c r="R100" s="252">
        <v>240</v>
      </c>
      <c r="S100" s="250">
        <v>745393.62</v>
      </c>
      <c r="T100" s="251">
        <v>5272949.72</v>
      </c>
      <c r="U100" s="250">
        <v>615686.26</v>
      </c>
    </row>
    <row r="101" spans="14:21" s="198" customFormat="1" ht="189">
      <c r="N101" s="261" t="s">
        <v>378</v>
      </c>
      <c r="O101" s="260">
        <v>4</v>
      </c>
      <c r="P101" s="259">
        <v>9</v>
      </c>
      <c r="Q101" s="258" t="s">
        <v>379</v>
      </c>
      <c r="R101" s="257" t="s">
        <v>14</v>
      </c>
      <c r="S101" s="245">
        <v>11351.18</v>
      </c>
      <c r="T101" s="246">
        <v>80298.73</v>
      </c>
      <c r="U101" s="245">
        <v>9375.94</v>
      </c>
    </row>
    <row r="102" spans="14:21" s="198" customFormat="1" ht="31.5">
      <c r="N102" s="256" t="s">
        <v>206</v>
      </c>
      <c r="O102" s="255">
        <v>4</v>
      </c>
      <c r="P102" s="254">
        <v>9</v>
      </c>
      <c r="Q102" s="253" t="s">
        <v>379</v>
      </c>
      <c r="R102" s="252">
        <v>200</v>
      </c>
      <c r="S102" s="250">
        <v>11351.18</v>
      </c>
      <c r="T102" s="251">
        <v>80298.73</v>
      </c>
      <c r="U102" s="250">
        <v>9375.94</v>
      </c>
    </row>
    <row r="103" spans="14:21" s="198" customFormat="1" ht="47.25">
      <c r="N103" s="256" t="s">
        <v>207</v>
      </c>
      <c r="O103" s="255">
        <v>4</v>
      </c>
      <c r="P103" s="254">
        <v>9</v>
      </c>
      <c r="Q103" s="253" t="s">
        <v>379</v>
      </c>
      <c r="R103" s="252">
        <v>240</v>
      </c>
      <c r="S103" s="250">
        <v>11351.18</v>
      </c>
      <c r="T103" s="251">
        <v>80298.73</v>
      </c>
      <c r="U103" s="250">
        <v>9375.94</v>
      </c>
    </row>
    <row r="104" spans="14:21" s="198" customFormat="1" ht="31.5">
      <c r="N104" s="261" t="s">
        <v>239</v>
      </c>
      <c r="O104" s="260">
        <v>4</v>
      </c>
      <c r="P104" s="259">
        <v>12</v>
      </c>
      <c r="Q104" s="258" t="s">
        <v>14</v>
      </c>
      <c r="R104" s="257" t="s">
        <v>14</v>
      </c>
      <c r="S104" s="245">
        <v>1000</v>
      </c>
      <c r="T104" s="246">
        <v>1000</v>
      </c>
      <c r="U104" s="245">
        <v>1000</v>
      </c>
    </row>
    <row r="105" spans="14:21" s="198" customFormat="1" ht="78.75">
      <c r="N105" s="261" t="s">
        <v>304</v>
      </c>
      <c r="O105" s="260">
        <v>4</v>
      </c>
      <c r="P105" s="259">
        <v>12</v>
      </c>
      <c r="Q105" s="258" t="s">
        <v>240</v>
      </c>
      <c r="R105" s="257" t="s">
        <v>14</v>
      </c>
      <c r="S105" s="245">
        <v>1000</v>
      </c>
      <c r="T105" s="246">
        <v>1000</v>
      </c>
      <c r="U105" s="245">
        <v>1000</v>
      </c>
    </row>
    <row r="106" spans="14:21" s="198" customFormat="1" ht="94.5">
      <c r="N106" s="261" t="s">
        <v>305</v>
      </c>
      <c r="O106" s="260">
        <v>4</v>
      </c>
      <c r="P106" s="259">
        <v>12</v>
      </c>
      <c r="Q106" s="258" t="s">
        <v>306</v>
      </c>
      <c r="R106" s="257" t="s">
        <v>14</v>
      </c>
      <c r="S106" s="245">
        <v>1000</v>
      </c>
      <c r="T106" s="246">
        <v>1000</v>
      </c>
      <c r="U106" s="245">
        <v>1000</v>
      </c>
    </row>
    <row r="107" spans="14:21" s="198" customFormat="1" ht="31.5">
      <c r="N107" s="256" t="s">
        <v>206</v>
      </c>
      <c r="O107" s="255">
        <v>4</v>
      </c>
      <c r="P107" s="254">
        <v>12</v>
      </c>
      <c r="Q107" s="253" t="s">
        <v>306</v>
      </c>
      <c r="R107" s="252">
        <v>200</v>
      </c>
      <c r="S107" s="250">
        <v>1000</v>
      </c>
      <c r="T107" s="251">
        <v>1000</v>
      </c>
      <c r="U107" s="250">
        <v>1000</v>
      </c>
    </row>
    <row r="108" spans="14:21" s="198" customFormat="1" ht="47.25">
      <c r="N108" s="256" t="s">
        <v>207</v>
      </c>
      <c r="O108" s="255">
        <v>4</v>
      </c>
      <c r="P108" s="254">
        <v>12</v>
      </c>
      <c r="Q108" s="253" t="s">
        <v>306</v>
      </c>
      <c r="R108" s="252">
        <v>240</v>
      </c>
      <c r="S108" s="250">
        <v>1000</v>
      </c>
      <c r="T108" s="251">
        <v>1000</v>
      </c>
      <c r="U108" s="250">
        <v>1000</v>
      </c>
    </row>
    <row r="109" spans="14:21" s="198" customFormat="1" ht="31.5">
      <c r="N109" s="261" t="s">
        <v>241</v>
      </c>
      <c r="O109" s="260">
        <v>5</v>
      </c>
      <c r="P109" s="259">
        <v>0</v>
      </c>
      <c r="Q109" s="258" t="s">
        <v>14</v>
      </c>
      <c r="R109" s="257" t="s">
        <v>14</v>
      </c>
      <c r="S109" s="245">
        <v>4277369.26</v>
      </c>
      <c r="T109" s="246">
        <v>284900.96999999997</v>
      </c>
      <c r="U109" s="245">
        <v>407790.44</v>
      </c>
    </row>
    <row r="110" spans="14:21" s="198" customFormat="1" ht="15.75">
      <c r="N110" s="261" t="s">
        <v>242</v>
      </c>
      <c r="O110" s="260">
        <v>5</v>
      </c>
      <c r="P110" s="259">
        <v>1</v>
      </c>
      <c r="Q110" s="258" t="s">
        <v>14</v>
      </c>
      <c r="R110" s="257" t="s">
        <v>14</v>
      </c>
      <c r="S110" s="245">
        <v>255933</v>
      </c>
      <c r="T110" s="246">
        <v>255933</v>
      </c>
      <c r="U110" s="245">
        <v>255933</v>
      </c>
    </row>
    <row r="111" spans="14:21" s="198" customFormat="1" ht="31.5">
      <c r="N111" s="261" t="s">
        <v>198</v>
      </c>
      <c r="O111" s="260">
        <v>5</v>
      </c>
      <c r="P111" s="259">
        <v>1</v>
      </c>
      <c r="Q111" s="258" t="s">
        <v>199</v>
      </c>
      <c r="R111" s="257" t="s">
        <v>14</v>
      </c>
      <c r="S111" s="245">
        <v>255933</v>
      </c>
      <c r="T111" s="246">
        <v>255933</v>
      </c>
      <c r="U111" s="245">
        <v>255933</v>
      </c>
    </row>
    <row r="112" spans="14:21" s="198" customFormat="1" ht="47.25">
      <c r="N112" s="261" t="s">
        <v>243</v>
      </c>
      <c r="O112" s="260">
        <v>5</v>
      </c>
      <c r="P112" s="259">
        <v>1</v>
      </c>
      <c r="Q112" s="258" t="s">
        <v>244</v>
      </c>
      <c r="R112" s="257" t="s">
        <v>14</v>
      </c>
      <c r="S112" s="245">
        <v>119733</v>
      </c>
      <c r="T112" s="246">
        <v>119733</v>
      </c>
      <c r="U112" s="245">
        <v>119733</v>
      </c>
    </row>
    <row r="113" spans="14:21" s="198" customFormat="1" ht="31.5">
      <c r="N113" s="256" t="s">
        <v>206</v>
      </c>
      <c r="O113" s="255">
        <v>5</v>
      </c>
      <c r="P113" s="254">
        <v>1</v>
      </c>
      <c r="Q113" s="253" t="s">
        <v>244</v>
      </c>
      <c r="R113" s="252">
        <v>200</v>
      </c>
      <c r="S113" s="250">
        <v>119733</v>
      </c>
      <c r="T113" s="251">
        <v>119733</v>
      </c>
      <c r="U113" s="250">
        <v>119733</v>
      </c>
    </row>
    <row r="114" spans="14:21" s="198" customFormat="1" ht="47.25">
      <c r="N114" s="256" t="s">
        <v>207</v>
      </c>
      <c r="O114" s="255">
        <v>5</v>
      </c>
      <c r="P114" s="254">
        <v>1</v>
      </c>
      <c r="Q114" s="253" t="s">
        <v>244</v>
      </c>
      <c r="R114" s="252">
        <v>240</v>
      </c>
      <c r="S114" s="250">
        <v>119733</v>
      </c>
      <c r="T114" s="251">
        <v>119733</v>
      </c>
      <c r="U114" s="250">
        <v>119733</v>
      </c>
    </row>
    <row r="115" spans="14:21" s="198" customFormat="1" ht="31.5">
      <c r="N115" s="261" t="s">
        <v>307</v>
      </c>
      <c r="O115" s="260">
        <v>5</v>
      </c>
      <c r="P115" s="259">
        <v>1</v>
      </c>
      <c r="Q115" s="258" t="s">
        <v>308</v>
      </c>
      <c r="R115" s="257" t="s">
        <v>14</v>
      </c>
      <c r="S115" s="245">
        <v>136200</v>
      </c>
      <c r="T115" s="246">
        <v>136200</v>
      </c>
      <c r="U115" s="245">
        <v>136200</v>
      </c>
    </row>
    <row r="116" spans="14:21" s="198" customFormat="1" ht="31.5">
      <c r="N116" s="256" t="s">
        <v>206</v>
      </c>
      <c r="O116" s="255">
        <v>5</v>
      </c>
      <c r="P116" s="254">
        <v>1</v>
      </c>
      <c r="Q116" s="253" t="s">
        <v>308</v>
      </c>
      <c r="R116" s="252">
        <v>200</v>
      </c>
      <c r="S116" s="250">
        <v>136200</v>
      </c>
      <c r="T116" s="251">
        <v>136200</v>
      </c>
      <c r="U116" s="250">
        <v>136200</v>
      </c>
    </row>
    <row r="117" spans="14:21" s="198" customFormat="1" ht="47.25">
      <c r="N117" s="256" t="s">
        <v>207</v>
      </c>
      <c r="O117" s="255">
        <v>5</v>
      </c>
      <c r="P117" s="254">
        <v>1</v>
      </c>
      <c r="Q117" s="253" t="s">
        <v>308</v>
      </c>
      <c r="R117" s="252">
        <v>240</v>
      </c>
      <c r="S117" s="250">
        <v>136200</v>
      </c>
      <c r="T117" s="251">
        <v>136200</v>
      </c>
      <c r="U117" s="250">
        <v>136200</v>
      </c>
    </row>
    <row r="118" spans="14:21" s="198" customFormat="1" ht="15.75">
      <c r="N118" s="261" t="s">
        <v>245</v>
      </c>
      <c r="O118" s="260">
        <v>5</v>
      </c>
      <c r="P118" s="259">
        <v>3</v>
      </c>
      <c r="Q118" s="258" t="s">
        <v>14</v>
      </c>
      <c r="R118" s="257" t="s">
        <v>14</v>
      </c>
      <c r="S118" s="245">
        <v>4021436.26</v>
      </c>
      <c r="T118" s="246">
        <v>28967.97</v>
      </c>
      <c r="U118" s="245">
        <v>151857.44</v>
      </c>
    </row>
    <row r="119" spans="14:21" s="198" customFormat="1" ht="63">
      <c r="N119" s="261" t="s">
        <v>309</v>
      </c>
      <c r="O119" s="260">
        <v>5</v>
      </c>
      <c r="P119" s="259">
        <v>3</v>
      </c>
      <c r="Q119" s="258" t="s">
        <v>310</v>
      </c>
      <c r="R119" s="257" t="s">
        <v>14</v>
      </c>
      <c r="S119" s="245">
        <v>1000</v>
      </c>
      <c r="T119" s="246">
        <v>1000</v>
      </c>
      <c r="U119" s="245">
        <v>0</v>
      </c>
    </row>
    <row r="120" spans="14:21" s="198" customFormat="1" ht="63">
      <c r="N120" s="261" t="s">
        <v>311</v>
      </c>
      <c r="O120" s="260">
        <v>5</v>
      </c>
      <c r="P120" s="259">
        <v>3</v>
      </c>
      <c r="Q120" s="258" t="s">
        <v>312</v>
      </c>
      <c r="R120" s="257" t="s">
        <v>14</v>
      </c>
      <c r="S120" s="245">
        <v>1000</v>
      </c>
      <c r="T120" s="246">
        <v>1000</v>
      </c>
      <c r="U120" s="245">
        <v>0</v>
      </c>
    </row>
    <row r="121" spans="14:21" s="198" customFormat="1" ht="31.5">
      <c r="N121" s="256" t="s">
        <v>206</v>
      </c>
      <c r="O121" s="255">
        <v>5</v>
      </c>
      <c r="P121" s="254">
        <v>3</v>
      </c>
      <c r="Q121" s="253" t="s">
        <v>312</v>
      </c>
      <c r="R121" s="252">
        <v>200</v>
      </c>
      <c r="S121" s="250">
        <v>1000</v>
      </c>
      <c r="T121" s="251">
        <v>1000</v>
      </c>
      <c r="U121" s="250">
        <v>0</v>
      </c>
    </row>
    <row r="122" spans="14:21" s="198" customFormat="1" ht="47.25">
      <c r="N122" s="256" t="s">
        <v>207</v>
      </c>
      <c r="O122" s="255">
        <v>5</v>
      </c>
      <c r="P122" s="254">
        <v>3</v>
      </c>
      <c r="Q122" s="253" t="s">
        <v>312</v>
      </c>
      <c r="R122" s="252">
        <v>240</v>
      </c>
      <c r="S122" s="250">
        <v>1000</v>
      </c>
      <c r="T122" s="251">
        <v>1000</v>
      </c>
      <c r="U122" s="250">
        <v>0</v>
      </c>
    </row>
    <row r="123" spans="14:21" s="198" customFormat="1" ht="94.5">
      <c r="N123" s="261" t="s">
        <v>313</v>
      </c>
      <c r="O123" s="260">
        <v>5</v>
      </c>
      <c r="P123" s="259">
        <v>3</v>
      </c>
      <c r="Q123" s="258" t="s">
        <v>314</v>
      </c>
      <c r="R123" s="257" t="s">
        <v>14</v>
      </c>
      <c r="S123" s="245">
        <v>5000</v>
      </c>
      <c r="T123" s="246">
        <v>0</v>
      </c>
      <c r="U123" s="245">
        <v>0</v>
      </c>
    </row>
    <row r="124" spans="14:21" s="198" customFormat="1" ht="94.5">
      <c r="N124" s="261" t="s">
        <v>315</v>
      </c>
      <c r="O124" s="260">
        <v>5</v>
      </c>
      <c r="P124" s="259">
        <v>3</v>
      </c>
      <c r="Q124" s="258" t="s">
        <v>316</v>
      </c>
      <c r="R124" s="257" t="s">
        <v>14</v>
      </c>
      <c r="S124" s="245">
        <v>5000</v>
      </c>
      <c r="T124" s="246">
        <v>0</v>
      </c>
      <c r="U124" s="245">
        <v>0</v>
      </c>
    </row>
    <row r="125" spans="14:21" s="198" customFormat="1" ht="31.5">
      <c r="N125" s="256" t="s">
        <v>206</v>
      </c>
      <c r="O125" s="255">
        <v>5</v>
      </c>
      <c r="P125" s="254">
        <v>3</v>
      </c>
      <c r="Q125" s="253" t="s">
        <v>316</v>
      </c>
      <c r="R125" s="252">
        <v>200</v>
      </c>
      <c r="S125" s="250">
        <v>5000</v>
      </c>
      <c r="T125" s="251">
        <v>0</v>
      </c>
      <c r="U125" s="250">
        <v>0</v>
      </c>
    </row>
    <row r="126" spans="14:21" s="198" customFormat="1" ht="47.25">
      <c r="N126" s="256" t="s">
        <v>207</v>
      </c>
      <c r="O126" s="255">
        <v>5</v>
      </c>
      <c r="P126" s="254">
        <v>3</v>
      </c>
      <c r="Q126" s="253" t="s">
        <v>316</v>
      </c>
      <c r="R126" s="252">
        <v>240</v>
      </c>
      <c r="S126" s="250">
        <v>5000</v>
      </c>
      <c r="T126" s="251">
        <v>0</v>
      </c>
      <c r="U126" s="250">
        <v>0</v>
      </c>
    </row>
    <row r="127" spans="14:21" s="198" customFormat="1" ht="63">
      <c r="N127" s="261" t="s">
        <v>317</v>
      </c>
      <c r="O127" s="260">
        <v>5</v>
      </c>
      <c r="P127" s="259">
        <v>3</v>
      </c>
      <c r="Q127" s="258" t="s">
        <v>318</v>
      </c>
      <c r="R127" s="257" t="s">
        <v>14</v>
      </c>
      <c r="S127" s="245">
        <v>2338449.23</v>
      </c>
      <c r="T127" s="246">
        <v>0</v>
      </c>
      <c r="U127" s="245">
        <v>117923.5</v>
      </c>
    </row>
    <row r="128" spans="14:21" s="198" customFormat="1" ht="15.75">
      <c r="N128" s="261" t="s">
        <v>246</v>
      </c>
      <c r="O128" s="260">
        <v>5</v>
      </c>
      <c r="P128" s="259">
        <v>3</v>
      </c>
      <c r="Q128" s="258" t="s">
        <v>319</v>
      </c>
      <c r="R128" s="257" t="s">
        <v>14</v>
      </c>
      <c r="S128" s="245">
        <v>393545.32</v>
      </c>
      <c r="T128" s="246">
        <v>0</v>
      </c>
      <c r="U128" s="245">
        <v>117923.5</v>
      </c>
    </row>
    <row r="129" spans="14:21" s="198" customFormat="1" ht="31.5">
      <c r="N129" s="256" t="s">
        <v>206</v>
      </c>
      <c r="O129" s="255">
        <v>5</v>
      </c>
      <c r="P129" s="254">
        <v>3</v>
      </c>
      <c r="Q129" s="253" t="s">
        <v>319</v>
      </c>
      <c r="R129" s="252">
        <v>200</v>
      </c>
      <c r="S129" s="250">
        <v>393545.32</v>
      </c>
      <c r="T129" s="251">
        <v>0</v>
      </c>
      <c r="U129" s="250">
        <v>117923.5</v>
      </c>
    </row>
    <row r="130" spans="14:21" s="198" customFormat="1" ht="47.25">
      <c r="N130" s="256" t="s">
        <v>207</v>
      </c>
      <c r="O130" s="255">
        <v>5</v>
      </c>
      <c r="P130" s="254">
        <v>3</v>
      </c>
      <c r="Q130" s="253" t="s">
        <v>319</v>
      </c>
      <c r="R130" s="252">
        <v>240</v>
      </c>
      <c r="S130" s="250">
        <v>393545.32</v>
      </c>
      <c r="T130" s="251">
        <v>0</v>
      </c>
      <c r="U130" s="250">
        <v>117923.5</v>
      </c>
    </row>
    <row r="131" spans="14:21" s="198" customFormat="1" ht="15.75">
      <c r="N131" s="261" t="s">
        <v>247</v>
      </c>
      <c r="O131" s="260">
        <v>5</v>
      </c>
      <c r="P131" s="259">
        <v>3</v>
      </c>
      <c r="Q131" s="258" t="s">
        <v>320</v>
      </c>
      <c r="R131" s="257" t="s">
        <v>14</v>
      </c>
      <c r="S131" s="245">
        <v>175.6</v>
      </c>
      <c r="T131" s="246">
        <v>0</v>
      </c>
      <c r="U131" s="245">
        <v>0</v>
      </c>
    </row>
    <row r="132" spans="14:21" s="198" customFormat="1" ht="31.5">
      <c r="N132" s="256" t="s">
        <v>206</v>
      </c>
      <c r="O132" s="255">
        <v>5</v>
      </c>
      <c r="P132" s="254">
        <v>3</v>
      </c>
      <c r="Q132" s="253" t="s">
        <v>320</v>
      </c>
      <c r="R132" s="252">
        <v>200</v>
      </c>
      <c r="S132" s="250">
        <v>175.6</v>
      </c>
      <c r="T132" s="251">
        <v>0</v>
      </c>
      <c r="U132" s="250">
        <v>0</v>
      </c>
    </row>
    <row r="133" spans="14:21" s="198" customFormat="1" ht="47.25">
      <c r="N133" s="256" t="s">
        <v>207</v>
      </c>
      <c r="O133" s="255">
        <v>5</v>
      </c>
      <c r="P133" s="254">
        <v>3</v>
      </c>
      <c r="Q133" s="253" t="s">
        <v>320</v>
      </c>
      <c r="R133" s="252">
        <v>240</v>
      </c>
      <c r="S133" s="250">
        <v>175.6</v>
      </c>
      <c r="T133" s="251">
        <v>0</v>
      </c>
      <c r="U133" s="250">
        <v>0</v>
      </c>
    </row>
    <row r="134" spans="14:21" s="198" customFormat="1" ht="15.75">
      <c r="N134" s="261" t="s">
        <v>248</v>
      </c>
      <c r="O134" s="260">
        <v>5</v>
      </c>
      <c r="P134" s="259">
        <v>3</v>
      </c>
      <c r="Q134" s="258" t="s">
        <v>321</v>
      </c>
      <c r="R134" s="257" t="s">
        <v>14</v>
      </c>
      <c r="S134" s="245">
        <v>28105.35</v>
      </c>
      <c r="T134" s="246">
        <v>0</v>
      </c>
      <c r="U134" s="245">
        <v>0</v>
      </c>
    </row>
    <row r="135" spans="14:21" s="198" customFormat="1" ht="31.5">
      <c r="N135" s="256" t="s">
        <v>206</v>
      </c>
      <c r="O135" s="255">
        <v>5</v>
      </c>
      <c r="P135" s="254">
        <v>3</v>
      </c>
      <c r="Q135" s="253" t="s">
        <v>321</v>
      </c>
      <c r="R135" s="252">
        <v>200</v>
      </c>
      <c r="S135" s="250">
        <v>28105.35</v>
      </c>
      <c r="T135" s="251">
        <v>0</v>
      </c>
      <c r="U135" s="250">
        <v>0</v>
      </c>
    </row>
    <row r="136" spans="14:21" s="198" customFormat="1" ht="47.25">
      <c r="N136" s="256" t="s">
        <v>207</v>
      </c>
      <c r="O136" s="255">
        <v>5</v>
      </c>
      <c r="P136" s="254">
        <v>3</v>
      </c>
      <c r="Q136" s="253" t="s">
        <v>321</v>
      </c>
      <c r="R136" s="252">
        <v>240</v>
      </c>
      <c r="S136" s="250">
        <v>28105.35</v>
      </c>
      <c r="T136" s="251">
        <v>0</v>
      </c>
      <c r="U136" s="250">
        <v>0</v>
      </c>
    </row>
    <row r="137" spans="14:21" s="198" customFormat="1" ht="15.75">
      <c r="N137" s="261" t="s">
        <v>249</v>
      </c>
      <c r="O137" s="260">
        <v>5</v>
      </c>
      <c r="P137" s="259">
        <v>3</v>
      </c>
      <c r="Q137" s="258" t="s">
        <v>322</v>
      </c>
      <c r="R137" s="257" t="s">
        <v>14</v>
      </c>
      <c r="S137" s="245">
        <v>34158.639999999999</v>
      </c>
      <c r="T137" s="246">
        <v>0</v>
      </c>
      <c r="U137" s="245">
        <v>0</v>
      </c>
    </row>
    <row r="138" spans="14:21" s="198" customFormat="1" ht="31.5">
      <c r="N138" s="256" t="s">
        <v>206</v>
      </c>
      <c r="O138" s="255">
        <v>5</v>
      </c>
      <c r="P138" s="254">
        <v>3</v>
      </c>
      <c r="Q138" s="253" t="s">
        <v>322</v>
      </c>
      <c r="R138" s="252">
        <v>200</v>
      </c>
      <c r="S138" s="250">
        <v>34158.639999999999</v>
      </c>
      <c r="T138" s="251">
        <v>0</v>
      </c>
      <c r="U138" s="250">
        <v>0</v>
      </c>
    </row>
    <row r="139" spans="14:21" s="198" customFormat="1" ht="47.25">
      <c r="N139" s="256" t="s">
        <v>207</v>
      </c>
      <c r="O139" s="255">
        <v>5</v>
      </c>
      <c r="P139" s="254">
        <v>3</v>
      </c>
      <c r="Q139" s="253" t="s">
        <v>322</v>
      </c>
      <c r="R139" s="252">
        <v>240</v>
      </c>
      <c r="S139" s="250">
        <v>34158.639999999999</v>
      </c>
      <c r="T139" s="251">
        <v>0</v>
      </c>
      <c r="U139" s="250">
        <v>0</v>
      </c>
    </row>
    <row r="140" spans="14:21" s="198" customFormat="1" ht="15.75">
      <c r="N140" s="261" t="s">
        <v>250</v>
      </c>
      <c r="O140" s="260">
        <v>5</v>
      </c>
      <c r="P140" s="259">
        <v>3</v>
      </c>
      <c r="Q140" s="258" t="s">
        <v>323</v>
      </c>
      <c r="R140" s="257" t="s">
        <v>14</v>
      </c>
      <c r="S140" s="245">
        <v>25945</v>
      </c>
      <c r="T140" s="246">
        <v>0</v>
      </c>
      <c r="U140" s="245">
        <v>0</v>
      </c>
    </row>
    <row r="141" spans="14:21" s="198" customFormat="1" ht="31.5">
      <c r="N141" s="256" t="s">
        <v>206</v>
      </c>
      <c r="O141" s="255">
        <v>5</v>
      </c>
      <c r="P141" s="254">
        <v>3</v>
      </c>
      <c r="Q141" s="253" t="s">
        <v>323</v>
      </c>
      <c r="R141" s="252">
        <v>200</v>
      </c>
      <c r="S141" s="250">
        <v>25945</v>
      </c>
      <c r="T141" s="251">
        <v>0</v>
      </c>
      <c r="U141" s="250">
        <v>0</v>
      </c>
    </row>
    <row r="142" spans="14:21" s="198" customFormat="1" ht="47.25">
      <c r="N142" s="256" t="s">
        <v>207</v>
      </c>
      <c r="O142" s="255">
        <v>5</v>
      </c>
      <c r="P142" s="254">
        <v>3</v>
      </c>
      <c r="Q142" s="253" t="s">
        <v>323</v>
      </c>
      <c r="R142" s="252">
        <v>240</v>
      </c>
      <c r="S142" s="250">
        <v>25945</v>
      </c>
      <c r="T142" s="251">
        <v>0</v>
      </c>
      <c r="U142" s="250">
        <v>0</v>
      </c>
    </row>
    <row r="143" spans="14:21" s="198" customFormat="1" ht="63">
      <c r="N143" s="261" t="s">
        <v>380</v>
      </c>
      <c r="O143" s="260">
        <v>5</v>
      </c>
      <c r="P143" s="259">
        <v>3</v>
      </c>
      <c r="Q143" s="258" t="s">
        <v>381</v>
      </c>
      <c r="R143" s="257" t="s">
        <v>14</v>
      </c>
      <c r="S143" s="245">
        <v>1380432.76</v>
      </c>
      <c r="T143" s="246">
        <v>0</v>
      </c>
      <c r="U143" s="245">
        <v>0</v>
      </c>
    </row>
    <row r="144" spans="14:21" s="198" customFormat="1" ht="31.5">
      <c r="N144" s="256" t="s">
        <v>206</v>
      </c>
      <c r="O144" s="255">
        <v>5</v>
      </c>
      <c r="P144" s="254">
        <v>3</v>
      </c>
      <c r="Q144" s="253" t="s">
        <v>381</v>
      </c>
      <c r="R144" s="252">
        <v>200</v>
      </c>
      <c r="S144" s="250">
        <v>1380432.76</v>
      </c>
      <c r="T144" s="251">
        <v>0</v>
      </c>
      <c r="U144" s="250">
        <v>0</v>
      </c>
    </row>
    <row r="145" spans="14:21" s="198" customFormat="1" ht="47.25">
      <c r="N145" s="256" t="s">
        <v>207</v>
      </c>
      <c r="O145" s="255">
        <v>5</v>
      </c>
      <c r="P145" s="254">
        <v>3</v>
      </c>
      <c r="Q145" s="253" t="s">
        <v>381</v>
      </c>
      <c r="R145" s="252">
        <v>240</v>
      </c>
      <c r="S145" s="250">
        <v>1380432.76</v>
      </c>
      <c r="T145" s="251">
        <v>0</v>
      </c>
      <c r="U145" s="250">
        <v>0</v>
      </c>
    </row>
    <row r="146" spans="14:21" s="198" customFormat="1" ht="63">
      <c r="N146" s="261" t="s">
        <v>382</v>
      </c>
      <c r="O146" s="260">
        <v>5</v>
      </c>
      <c r="P146" s="259">
        <v>3</v>
      </c>
      <c r="Q146" s="258" t="s">
        <v>383</v>
      </c>
      <c r="R146" s="257" t="s">
        <v>14</v>
      </c>
      <c r="S146" s="245">
        <v>476086.56</v>
      </c>
      <c r="T146" s="246">
        <v>0</v>
      </c>
      <c r="U146" s="245">
        <v>0</v>
      </c>
    </row>
    <row r="147" spans="14:21" s="198" customFormat="1" ht="31.5">
      <c r="N147" s="256" t="s">
        <v>206</v>
      </c>
      <c r="O147" s="255">
        <v>5</v>
      </c>
      <c r="P147" s="254">
        <v>3</v>
      </c>
      <c r="Q147" s="253" t="s">
        <v>383</v>
      </c>
      <c r="R147" s="252">
        <v>200</v>
      </c>
      <c r="S147" s="250">
        <v>476086.56</v>
      </c>
      <c r="T147" s="251">
        <v>0</v>
      </c>
      <c r="U147" s="250">
        <v>0</v>
      </c>
    </row>
    <row r="148" spans="14:21" s="198" customFormat="1" ht="47.25">
      <c r="N148" s="256" t="s">
        <v>207</v>
      </c>
      <c r="O148" s="255">
        <v>5</v>
      </c>
      <c r="P148" s="254">
        <v>3</v>
      </c>
      <c r="Q148" s="253" t="s">
        <v>383</v>
      </c>
      <c r="R148" s="252">
        <v>240</v>
      </c>
      <c r="S148" s="250">
        <v>476086.56</v>
      </c>
      <c r="T148" s="251">
        <v>0</v>
      </c>
      <c r="U148" s="250">
        <v>0</v>
      </c>
    </row>
    <row r="149" spans="14:21" s="198" customFormat="1" ht="31.5">
      <c r="N149" s="261" t="s">
        <v>198</v>
      </c>
      <c r="O149" s="260">
        <v>5</v>
      </c>
      <c r="P149" s="259">
        <v>3</v>
      </c>
      <c r="Q149" s="258" t="s">
        <v>199</v>
      </c>
      <c r="R149" s="257" t="s">
        <v>14</v>
      </c>
      <c r="S149" s="245">
        <v>1676987.03</v>
      </c>
      <c r="T149" s="246">
        <v>27967.97</v>
      </c>
      <c r="U149" s="245">
        <v>33933.94</v>
      </c>
    </row>
    <row r="150" spans="14:21" s="198" customFormat="1" ht="15.75">
      <c r="N150" s="261" t="s">
        <v>250</v>
      </c>
      <c r="O150" s="260">
        <v>5</v>
      </c>
      <c r="P150" s="259">
        <v>3</v>
      </c>
      <c r="Q150" s="258" t="s">
        <v>384</v>
      </c>
      <c r="R150" s="257" t="s">
        <v>14</v>
      </c>
      <c r="S150" s="245">
        <v>27000</v>
      </c>
      <c r="T150" s="246">
        <v>27940</v>
      </c>
      <c r="U150" s="245">
        <v>33900</v>
      </c>
    </row>
    <row r="151" spans="14:21" s="198" customFormat="1" ht="31.5">
      <c r="N151" s="256" t="s">
        <v>206</v>
      </c>
      <c r="O151" s="255">
        <v>5</v>
      </c>
      <c r="P151" s="254">
        <v>3</v>
      </c>
      <c r="Q151" s="253" t="s">
        <v>384</v>
      </c>
      <c r="R151" s="252">
        <v>200</v>
      </c>
      <c r="S151" s="250">
        <v>27000</v>
      </c>
      <c r="T151" s="251">
        <v>27940</v>
      </c>
      <c r="U151" s="250">
        <v>33900</v>
      </c>
    </row>
    <row r="152" spans="14:21" s="198" customFormat="1" ht="47.25">
      <c r="N152" s="256" t="s">
        <v>207</v>
      </c>
      <c r="O152" s="255">
        <v>5</v>
      </c>
      <c r="P152" s="254">
        <v>3</v>
      </c>
      <c r="Q152" s="253" t="s">
        <v>384</v>
      </c>
      <c r="R152" s="252">
        <v>240</v>
      </c>
      <c r="S152" s="250">
        <v>27000</v>
      </c>
      <c r="T152" s="251">
        <v>27940</v>
      </c>
      <c r="U152" s="250">
        <v>33900</v>
      </c>
    </row>
    <row r="153" spans="14:21" s="198" customFormat="1" ht="78.75">
      <c r="N153" s="261" t="s">
        <v>385</v>
      </c>
      <c r="O153" s="260">
        <v>5</v>
      </c>
      <c r="P153" s="259">
        <v>3</v>
      </c>
      <c r="Q153" s="258" t="s">
        <v>386</v>
      </c>
      <c r="R153" s="257" t="s">
        <v>14</v>
      </c>
      <c r="S153" s="245">
        <v>369000</v>
      </c>
      <c r="T153" s="246">
        <v>0</v>
      </c>
      <c r="U153" s="245">
        <v>0</v>
      </c>
    </row>
    <row r="154" spans="14:21" s="198" customFormat="1" ht="31.5">
      <c r="N154" s="256" t="s">
        <v>206</v>
      </c>
      <c r="O154" s="255">
        <v>5</v>
      </c>
      <c r="P154" s="254">
        <v>3</v>
      </c>
      <c r="Q154" s="253" t="s">
        <v>386</v>
      </c>
      <c r="R154" s="252">
        <v>200</v>
      </c>
      <c r="S154" s="250">
        <v>369000</v>
      </c>
      <c r="T154" s="251">
        <v>0</v>
      </c>
      <c r="U154" s="250">
        <v>0</v>
      </c>
    </row>
    <row r="155" spans="14:21" s="198" customFormat="1" ht="47.25">
      <c r="N155" s="256" t="s">
        <v>207</v>
      </c>
      <c r="O155" s="255">
        <v>5</v>
      </c>
      <c r="P155" s="254">
        <v>3</v>
      </c>
      <c r="Q155" s="253" t="s">
        <v>386</v>
      </c>
      <c r="R155" s="252">
        <v>240</v>
      </c>
      <c r="S155" s="250">
        <v>369000</v>
      </c>
      <c r="T155" s="251">
        <v>0</v>
      </c>
      <c r="U155" s="250">
        <v>0</v>
      </c>
    </row>
    <row r="156" spans="14:21" s="198" customFormat="1" ht="63">
      <c r="N156" s="261" t="s">
        <v>324</v>
      </c>
      <c r="O156" s="260">
        <v>5</v>
      </c>
      <c r="P156" s="259">
        <v>3</v>
      </c>
      <c r="Q156" s="258" t="s">
        <v>325</v>
      </c>
      <c r="R156" s="257" t="s">
        <v>14</v>
      </c>
      <c r="S156" s="245">
        <v>1280960</v>
      </c>
      <c r="T156" s="246">
        <v>0</v>
      </c>
      <c r="U156" s="245">
        <v>0</v>
      </c>
    </row>
    <row r="157" spans="14:21" s="198" customFormat="1" ht="31.5">
      <c r="N157" s="256" t="s">
        <v>206</v>
      </c>
      <c r="O157" s="255">
        <v>5</v>
      </c>
      <c r="P157" s="254">
        <v>3</v>
      </c>
      <c r="Q157" s="253" t="s">
        <v>325</v>
      </c>
      <c r="R157" s="252">
        <v>200</v>
      </c>
      <c r="S157" s="250">
        <v>1280960</v>
      </c>
      <c r="T157" s="251">
        <v>0</v>
      </c>
      <c r="U157" s="250">
        <v>0</v>
      </c>
    </row>
    <row r="158" spans="14:21" s="198" customFormat="1" ht="47.25">
      <c r="N158" s="256" t="s">
        <v>207</v>
      </c>
      <c r="O158" s="255">
        <v>5</v>
      </c>
      <c r="P158" s="254">
        <v>3</v>
      </c>
      <c r="Q158" s="253" t="s">
        <v>325</v>
      </c>
      <c r="R158" s="252">
        <v>240</v>
      </c>
      <c r="S158" s="250">
        <v>1280960</v>
      </c>
      <c r="T158" s="251">
        <v>0</v>
      </c>
      <c r="U158" s="250">
        <v>0</v>
      </c>
    </row>
    <row r="159" spans="14:21" s="198" customFormat="1" ht="31.5">
      <c r="N159" s="261" t="s">
        <v>387</v>
      </c>
      <c r="O159" s="260">
        <v>5</v>
      </c>
      <c r="P159" s="259">
        <v>3</v>
      </c>
      <c r="Q159" s="258" t="s">
        <v>388</v>
      </c>
      <c r="R159" s="257" t="s">
        <v>14</v>
      </c>
      <c r="S159" s="245">
        <v>27.03</v>
      </c>
      <c r="T159" s="246">
        <v>27.97</v>
      </c>
      <c r="U159" s="245">
        <v>33.94</v>
      </c>
    </row>
    <row r="160" spans="14:21" s="198" customFormat="1" ht="31.5">
      <c r="N160" s="256" t="s">
        <v>206</v>
      </c>
      <c r="O160" s="255">
        <v>5</v>
      </c>
      <c r="P160" s="254">
        <v>3</v>
      </c>
      <c r="Q160" s="253" t="s">
        <v>388</v>
      </c>
      <c r="R160" s="252">
        <v>200</v>
      </c>
      <c r="S160" s="250">
        <v>27.03</v>
      </c>
      <c r="T160" s="251">
        <v>27.97</v>
      </c>
      <c r="U160" s="250">
        <v>33.94</v>
      </c>
    </row>
    <row r="161" spans="14:21" s="198" customFormat="1" ht="47.25">
      <c r="N161" s="256" t="s">
        <v>207</v>
      </c>
      <c r="O161" s="255">
        <v>5</v>
      </c>
      <c r="P161" s="254">
        <v>3</v>
      </c>
      <c r="Q161" s="253" t="s">
        <v>388</v>
      </c>
      <c r="R161" s="252">
        <v>240</v>
      </c>
      <c r="S161" s="250">
        <v>27.03</v>
      </c>
      <c r="T161" s="251">
        <v>27.97</v>
      </c>
      <c r="U161" s="250">
        <v>33.94</v>
      </c>
    </row>
    <row r="162" spans="14:21" s="198" customFormat="1" ht="15.75">
      <c r="N162" s="261" t="s">
        <v>326</v>
      </c>
      <c r="O162" s="260">
        <v>7</v>
      </c>
      <c r="P162" s="259">
        <v>0</v>
      </c>
      <c r="Q162" s="258" t="s">
        <v>14</v>
      </c>
      <c r="R162" s="257" t="s">
        <v>14</v>
      </c>
      <c r="S162" s="245">
        <v>5000</v>
      </c>
      <c r="T162" s="246">
        <v>0</v>
      </c>
      <c r="U162" s="245">
        <v>0</v>
      </c>
    </row>
    <row r="163" spans="14:21" ht="31.5">
      <c r="N163" s="261" t="s">
        <v>327</v>
      </c>
      <c r="O163" s="260">
        <v>7</v>
      </c>
      <c r="P163" s="259">
        <v>5</v>
      </c>
      <c r="Q163" s="258" t="s">
        <v>14</v>
      </c>
      <c r="R163" s="257" t="s">
        <v>14</v>
      </c>
      <c r="S163" s="245">
        <v>5000</v>
      </c>
      <c r="T163" s="246">
        <v>0</v>
      </c>
      <c r="U163" s="245">
        <v>0</v>
      </c>
    </row>
    <row r="164" spans="14:21" ht="31.5">
      <c r="N164" s="261" t="s">
        <v>198</v>
      </c>
      <c r="O164" s="260">
        <v>7</v>
      </c>
      <c r="P164" s="259">
        <v>5</v>
      </c>
      <c r="Q164" s="258" t="s">
        <v>199</v>
      </c>
      <c r="R164" s="257" t="s">
        <v>14</v>
      </c>
      <c r="S164" s="245">
        <v>5000</v>
      </c>
      <c r="T164" s="246">
        <v>0</v>
      </c>
      <c r="U164" s="245">
        <v>0</v>
      </c>
    </row>
    <row r="165" spans="14:21" ht="31.5">
      <c r="N165" s="261" t="s">
        <v>204</v>
      </c>
      <c r="O165" s="260">
        <v>7</v>
      </c>
      <c r="P165" s="259">
        <v>5</v>
      </c>
      <c r="Q165" s="258" t="s">
        <v>205</v>
      </c>
      <c r="R165" s="257" t="s">
        <v>14</v>
      </c>
      <c r="S165" s="245">
        <v>5000</v>
      </c>
      <c r="T165" s="246">
        <v>0</v>
      </c>
      <c r="U165" s="245">
        <v>0</v>
      </c>
    </row>
    <row r="166" spans="14:21" ht="31.5">
      <c r="N166" s="256" t="s">
        <v>206</v>
      </c>
      <c r="O166" s="255">
        <v>7</v>
      </c>
      <c r="P166" s="254">
        <v>5</v>
      </c>
      <c r="Q166" s="253" t="s">
        <v>205</v>
      </c>
      <c r="R166" s="252">
        <v>200</v>
      </c>
      <c r="S166" s="250">
        <v>5000</v>
      </c>
      <c r="T166" s="251">
        <v>0</v>
      </c>
      <c r="U166" s="250">
        <v>0</v>
      </c>
    </row>
    <row r="167" spans="14:21" ht="47.25">
      <c r="N167" s="256" t="s">
        <v>207</v>
      </c>
      <c r="O167" s="255">
        <v>7</v>
      </c>
      <c r="P167" s="254">
        <v>5</v>
      </c>
      <c r="Q167" s="253" t="s">
        <v>205</v>
      </c>
      <c r="R167" s="252">
        <v>240</v>
      </c>
      <c r="S167" s="250">
        <v>5000</v>
      </c>
      <c r="T167" s="251">
        <v>0</v>
      </c>
      <c r="U167" s="250">
        <v>0</v>
      </c>
    </row>
    <row r="168" spans="14:21" ht="15.75">
      <c r="N168" s="261" t="s">
        <v>251</v>
      </c>
      <c r="O168" s="260">
        <v>8</v>
      </c>
      <c r="P168" s="259">
        <v>0</v>
      </c>
      <c r="Q168" s="258" t="s">
        <v>14</v>
      </c>
      <c r="R168" s="257" t="s">
        <v>14</v>
      </c>
      <c r="S168" s="245">
        <v>90000</v>
      </c>
      <c r="T168" s="246">
        <v>0</v>
      </c>
      <c r="U168" s="245">
        <v>0</v>
      </c>
    </row>
    <row r="169" spans="14:21" ht="15.75">
      <c r="N169" s="261" t="s">
        <v>252</v>
      </c>
      <c r="O169" s="260">
        <v>8</v>
      </c>
      <c r="P169" s="259">
        <v>1</v>
      </c>
      <c r="Q169" s="258" t="s">
        <v>14</v>
      </c>
      <c r="R169" s="257" t="s">
        <v>14</v>
      </c>
      <c r="S169" s="245">
        <v>90000</v>
      </c>
      <c r="T169" s="246">
        <v>0</v>
      </c>
      <c r="U169" s="245">
        <v>0</v>
      </c>
    </row>
    <row r="170" spans="14:21" ht="31.5">
      <c r="N170" s="261" t="s">
        <v>198</v>
      </c>
      <c r="O170" s="260">
        <v>8</v>
      </c>
      <c r="P170" s="259">
        <v>1</v>
      </c>
      <c r="Q170" s="258" t="s">
        <v>199</v>
      </c>
      <c r="R170" s="257" t="s">
        <v>14</v>
      </c>
      <c r="S170" s="245">
        <v>90000</v>
      </c>
      <c r="T170" s="246">
        <v>0</v>
      </c>
      <c r="U170" s="245">
        <v>0</v>
      </c>
    </row>
    <row r="171" spans="14:21" ht="63">
      <c r="N171" s="261" t="s">
        <v>253</v>
      </c>
      <c r="O171" s="260">
        <v>8</v>
      </c>
      <c r="P171" s="259">
        <v>1</v>
      </c>
      <c r="Q171" s="258" t="s">
        <v>254</v>
      </c>
      <c r="R171" s="257" t="s">
        <v>14</v>
      </c>
      <c r="S171" s="245">
        <v>90000</v>
      </c>
      <c r="T171" s="246">
        <v>0</v>
      </c>
      <c r="U171" s="245">
        <v>0</v>
      </c>
    </row>
    <row r="172" spans="14:21" ht="15.75">
      <c r="N172" s="256" t="s">
        <v>212</v>
      </c>
      <c r="O172" s="255">
        <v>8</v>
      </c>
      <c r="P172" s="254">
        <v>1</v>
      </c>
      <c r="Q172" s="253" t="s">
        <v>254</v>
      </c>
      <c r="R172" s="252">
        <v>500</v>
      </c>
      <c r="S172" s="250">
        <v>90000</v>
      </c>
      <c r="T172" s="251">
        <v>0</v>
      </c>
      <c r="U172" s="250">
        <v>0</v>
      </c>
    </row>
    <row r="173" spans="14:21" ht="15.75">
      <c r="N173" s="256" t="s">
        <v>213</v>
      </c>
      <c r="O173" s="255">
        <v>8</v>
      </c>
      <c r="P173" s="254">
        <v>1</v>
      </c>
      <c r="Q173" s="253" t="s">
        <v>254</v>
      </c>
      <c r="R173" s="252">
        <v>540</v>
      </c>
      <c r="S173" s="250">
        <v>90000</v>
      </c>
      <c r="T173" s="251">
        <v>0</v>
      </c>
      <c r="U173" s="250">
        <v>0</v>
      </c>
    </row>
    <row r="174" spans="14:21" ht="15.75">
      <c r="N174" s="261" t="s">
        <v>255</v>
      </c>
      <c r="O174" s="260">
        <v>10</v>
      </c>
      <c r="P174" s="259">
        <v>0</v>
      </c>
      <c r="Q174" s="258" t="s">
        <v>14</v>
      </c>
      <c r="R174" s="257" t="s">
        <v>14</v>
      </c>
      <c r="S174" s="245">
        <v>488100</v>
      </c>
      <c r="T174" s="246">
        <v>488100</v>
      </c>
      <c r="U174" s="245">
        <v>488100</v>
      </c>
    </row>
    <row r="175" spans="14:21" ht="15.75">
      <c r="N175" s="261" t="s">
        <v>256</v>
      </c>
      <c r="O175" s="260">
        <v>10</v>
      </c>
      <c r="P175" s="259">
        <v>1</v>
      </c>
      <c r="Q175" s="258" t="s">
        <v>14</v>
      </c>
      <c r="R175" s="257" t="s">
        <v>14</v>
      </c>
      <c r="S175" s="245">
        <v>488100</v>
      </c>
      <c r="T175" s="246">
        <v>488100</v>
      </c>
      <c r="U175" s="245">
        <v>488100</v>
      </c>
    </row>
    <row r="176" spans="14:21" ht="31.5">
      <c r="N176" s="261" t="s">
        <v>198</v>
      </c>
      <c r="O176" s="260">
        <v>10</v>
      </c>
      <c r="P176" s="259">
        <v>1</v>
      </c>
      <c r="Q176" s="258" t="s">
        <v>199</v>
      </c>
      <c r="R176" s="257" t="s">
        <v>14</v>
      </c>
      <c r="S176" s="245">
        <v>488100</v>
      </c>
      <c r="T176" s="246">
        <v>488100</v>
      </c>
      <c r="U176" s="245">
        <v>488100</v>
      </c>
    </row>
    <row r="177" spans="14:21" ht="31.5">
      <c r="N177" s="261" t="s">
        <v>195</v>
      </c>
      <c r="O177" s="260">
        <v>10</v>
      </c>
      <c r="P177" s="259">
        <v>1</v>
      </c>
      <c r="Q177" s="258" t="s">
        <v>197</v>
      </c>
      <c r="R177" s="257" t="s">
        <v>14</v>
      </c>
      <c r="S177" s="245">
        <v>488100</v>
      </c>
      <c r="T177" s="246">
        <v>488100</v>
      </c>
      <c r="U177" s="245">
        <v>488100</v>
      </c>
    </row>
    <row r="178" spans="14:21" ht="31.5">
      <c r="N178" s="256" t="s">
        <v>257</v>
      </c>
      <c r="O178" s="255">
        <v>10</v>
      </c>
      <c r="P178" s="254">
        <v>1</v>
      </c>
      <c r="Q178" s="253" t="s">
        <v>197</v>
      </c>
      <c r="R178" s="252">
        <v>300</v>
      </c>
      <c r="S178" s="250">
        <v>488100</v>
      </c>
      <c r="T178" s="251">
        <v>488100</v>
      </c>
      <c r="U178" s="250">
        <v>488100</v>
      </c>
    </row>
    <row r="179" spans="14:21" ht="31.5">
      <c r="N179" s="256" t="s">
        <v>258</v>
      </c>
      <c r="O179" s="255">
        <v>10</v>
      </c>
      <c r="P179" s="254">
        <v>1</v>
      </c>
      <c r="Q179" s="253" t="s">
        <v>197</v>
      </c>
      <c r="R179" s="252">
        <v>310</v>
      </c>
      <c r="S179" s="250">
        <v>488100</v>
      </c>
      <c r="T179" s="251">
        <v>488100</v>
      </c>
      <c r="U179" s="250">
        <v>488100</v>
      </c>
    </row>
    <row r="180" spans="14:21" ht="15.75">
      <c r="N180" s="261" t="s">
        <v>259</v>
      </c>
      <c r="O180" s="260">
        <v>11</v>
      </c>
      <c r="P180" s="259">
        <v>0</v>
      </c>
      <c r="Q180" s="258" t="s">
        <v>14</v>
      </c>
      <c r="R180" s="257" t="s">
        <v>14</v>
      </c>
      <c r="S180" s="245">
        <v>42440</v>
      </c>
      <c r="T180" s="246">
        <v>0</v>
      </c>
      <c r="U180" s="245">
        <v>0</v>
      </c>
    </row>
    <row r="181" spans="14:21" ht="15.75">
      <c r="N181" s="261" t="s">
        <v>260</v>
      </c>
      <c r="O181" s="260">
        <v>11</v>
      </c>
      <c r="P181" s="259">
        <v>2</v>
      </c>
      <c r="Q181" s="258" t="s">
        <v>14</v>
      </c>
      <c r="R181" s="257" t="s">
        <v>14</v>
      </c>
      <c r="S181" s="245">
        <v>42440</v>
      </c>
      <c r="T181" s="246">
        <v>0</v>
      </c>
      <c r="U181" s="245">
        <v>0</v>
      </c>
    </row>
    <row r="182" spans="14:21" ht="31.5">
      <c r="N182" s="261" t="s">
        <v>198</v>
      </c>
      <c r="O182" s="260">
        <v>11</v>
      </c>
      <c r="P182" s="259">
        <v>2</v>
      </c>
      <c r="Q182" s="258" t="s">
        <v>199</v>
      </c>
      <c r="R182" s="257" t="s">
        <v>14</v>
      </c>
      <c r="S182" s="245">
        <v>42440</v>
      </c>
      <c r="T182" s="246">
        <v>0</v>
      </c>
      <c r="U182" s="245">
        <v>0</v>
      </c>
    </row>
    <row r="183" spans="14:21" ht="126">
      <c r="N183" s="261" t="s">
        <v>261</v>
      </c>
      <c r="O183" s="260">
        <v>11</v>
      </c>
      <c r="P183" s="259">
        <v>2</v>
      </c>
      <c r="Q183" s="258" t="s">
        <v>262</v>
      </c>
      <c r="R183" s="257" t="s">
        <v>14</v>
      </c>
      <c r="S183" s="245">
        <v>42440</v>
      </c>
      <c r="T183" s="246">
        <v>0</v>
      </c>
      <c r="U183" s="245">
        <v>0</v>
      </c>
    </row>
    <row r="184" spans="14:21" ht="15.75">
      <c r="N184" s="256" t="s">
        <v>212</v>
      </c>
      <c r="O184" s="255">
        <v>11</v>
      </c>
      <c r="P184" s="254">
        <v>2</v>
      </c>
      <c r="Q184" s="253" t="s">
        <v>262</v>
      </c>
      <c r="R184" s="252">
        <v>500</v>
      </c>
      <c r="S184" s="250">
        <v>42440</v>
      </c>
      <c r="T184" s="251">
        <v>0</v>
      </c>
      <c r="U184" s="250">
        <v>0</v>
      </c>
    </row>
    <row r="185" spans="14:21" ht="15.75">
      <c r="N185" s="256" t="s">
        <v>213</v>
      </c>
      <c r="O185" s="255">
        <v>11</v>
      </c>
      <c r="P185" s="254">
        <v>2</v>
      </c>
      <c r="Q185" s="253" t="s">
        <v>262</v>
      </c>
      <c r="R185" s="252">
        <v>540</v>
      </c>
      <c r="S185" s="250">
        <v>42440</v>
      </c>
      <c r="T185" s="251">
        <v>0</v>
      </c>
      <c r="U185" s="250">
        <v>0</v>
      </c>
    </row>
    <row r="186" spans="14:21" ht="15.75">
      <c r="N186" s="261" t="s">
        <v>263</v>
      </c>
      <c r="O186" s="260">
        <v>99</v>
      </c>
      <c r="P186" s="259">
        <v>0</v>
      </c>
      <c r="Q186" s="258" t="s">
        <v>14</v>
      </c>
      <c r="R186" s="257" t="s">
        <v>14</v>
      </c>
      <c r="S186" s="245">
        <v>0</v>
      </c>
      <c r="T186" s="246">
        <v>139483.75</v>
      </c>
      <c r="U186" s="245">
        <v>295056.5</v>
      </c>
    </row>
    <row r="187" spans="14:21" ht="15.75">
      <c r="N187" s="261" t="s">
        <v>263</v>
      </c>
      <c r="O187" s="260">
        <v>99</v>
      </c>
      <c r="P187" s="259">
        <v>99</v>
      </c>
      <c r="Q187" s="258" t="s">
        <v>14</v>
      </c>
      <c r="R187" s="257" t="s">
        <v>14</v>
      </c>
      <c r="S187" s="245">
        <v>0</v>
      </c>
      <c r="T187" s="246">
        <v>139483.75</v>
      </c>
      <c r="U187" s="245">
        <v>295056.5</v>
      </c>
    </row>
    <row r="188" spans="14:21" ht="31.5">
      <c r="N188" s="261" t="s">
        <v>198</v>
      </c>
      <c r="O188" s="260">
        <v>99</v>
      </c>
      <c r="P188" s="259">
        <v>99</v>
      </c>
      <c r="Q188" s="258" t="s">
        <v>199</v>
      </c>
      <c r="R188" s="257" t="s">
        <v>14</v>
      </c>
      <c r="S188" s="245">
        <v>0</v>
      </c>
      <c r="T188" s="246">
        <v>139483.75</v>
      </c>
      <c r="U188" s="245">
        <v>295056.5</v>
      </c>
    </row>
    <row r="189" spans="14:21" ht="15.75">
      <c r="N189" s="261" t="s">
        <v>263</v>
      </c>
      <c r="O189" s="260">
        <v>99</v>
      </c>
      <c r="P189" s="259">
        <v>99</v>
      </c>
      <c r="Q189" s="258" t="s">
        <v>264</v>
      </c>
      <c r="R189" s="257" t="s">
        <v>14</v>
      </c>
      <c r="S189" s="245">
        <v>0</v>
      </c>
      <c r="T189" s="246">
        <v>139483.75</v>
      </c>
      <c r="U189" s="245">
        <v>295056.5</v>
      </c>
    </row>
    <row r="190" spans="14:21" ht="15.75">
      <c r="N190" s="262" t="s">
        <v>263</v>
      </c>
      <c r="O190" s="255">
        <v>99</v>
      </c>
      <c r="P190" s="254">
        <v>99</v>
      </c>
      <c r="Q190" s="253" t="s">
        <v>264</v>
      </c>
      <c r="R190" s="252">
        <v>900</v>
      </c>
      <c r="S190" s="250">
        <v>0</v>
      </c>
      <c r="T190" s="251">
        <v>139483.75</v>
      </c>
      <c r="U190" s="250">
        <v>295056.5</v>
      </c>
    </row>
    <row r="191" spans="14:21" ht="15.75">
      <c r="N191" s="262" t="s">
        <v>263</v>
      </c>
      <c r="O191" s="255">
        <v>99</v>
      </c>
      <c r="P191" s="254">
        <v>99</v>
      </c>
      <c r="Q191" s="253" t="s">
        <v>264</v>
      </c>
      <c r="R191" s="252">
        <v>990</v>
      </c>
      <c r="S191" s="250">
        <v>0</v>
      </c>
      <c r="T191" s="251">
        <v>139483.75</v>
      </c>
      <c r="U191" s="250">
        <v>295056.5</v>
      </c>
    </row>
    <row r="192" spans="14:21" ht="15.75">
      <c r="N192" s="249" t="s">
        <v>57</v>
      </c>
      <c r="O192" s="248"/>
      <c r="P192" s="248"/>
      <c r="Q192" s="248"/>
      <c r="R192" s="247"/>
      <c r="S192" s="245">
        <v>11148010.380000001</v>
      </c>
      <c r="T192" s="246">
        <v>11063887.720000001</v>
      </c>
      <c r="U192" s="245">
        <v>6751876.2599999998</v>
      </c>
    </row>
  </sheetData>
  <mergeCells count="7">
    <mergeCell ref="B16:K16"/>
    <mergeCell ref="S1:U5"/>
    <mergeCell ref="N8:U10"/>
    <mergeCell ref="S12:U12"/>
    <mergeCell ref="S13:S14"/>
    <mergeCell ref="T13:T14"/>
    <mergeCell ref="U13:U14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  <colBreaks count="1" manualBreakCount="1">
    <brk id="21" max="1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48"/>
  <sheetViews>
    <sheetView zoomScaleSheetLayoutView="110" workbookViewId="0">
      <selection activeCell="S1" sqref="S1:U5"/>
    </sheetView>
  </sheetViews>
  <sheetFormatPr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16.85546875" style="23" customWidth="1"/>
    <col min="16" max="16" width="9.28515625" style="23" customWidth="1"/>
    <col min="17" max="17" width="8.28515625" style="23" customWidth="1"/>
    <col min="18" max="18" width="9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333" t="s">
        <v>437</v>
      </c>
      <c r="T1" s="334"/>
      <c r="U1" s="334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334"/>
      <c r="T2" s="334"/>
      <c r="U2" s="334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34"/>
      <c r="T3" s="334"/>
      <c r="U3" s="334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334"/>
      <c r="T4" s="334"/>
      <c r="U4" s="334"/>
      <c r="V4" s="24"/>
      <c r="W4" s="24"/>
      <c r="X4" s="24"/>
    </row>
    <row r="5" spans="1:24" ht="51.7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334"/>
      <c r="T5" s="334"/>
      <c r="U5" s="334"/>
      <c r="V5" s="24"/>
      <c r="W5" s="24"/>
      <c r="X5" s="24"/>
    </row>
    <row r="6" spans="1:24" ht="30.7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41"/>
      <c r="T6" s="141"/>
      <c r="U6" s="141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41"/>
      <c r="T7" s="141"/>
      <c r="U7" s="141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335" t="s">
        <v>337</v>
      </c>
      <c r="O8" s="334"/>
      <c r="P8" s="334"/>
      <c r="Q8" s="334"/>
      <c r="R8" s="334"/>
      <c r="S8" s="334"/>
      <c r="T8" s="334"/>
      <c r="U8" s="334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334"/>
      <c r="O9" s="334"/>
      <c r="P9" s="334"/>
      <c r="Q9" s="334"/>
      <c r="R9" s="334"/>
      <c r="S9" s="334"/>
      <c r="T9" s="334"/>
      <c r="U9" s="334"/>
      <c r="V9" s="24"/>
      <c r="W9" s="24"/>
      <c r="X9" s="24"/>
    </row>
    <row r="10" spans="1:24" ht="54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334"/>
      <c r="O10" s="334"/>
      <c r="P10" s="334"/>
      <c r="Q10" s="334"/>
      <c r="R10" s="334"/>
      <c r="S10" s="334"/>
      <c r="T10" s="334"/>
      <c r="U10" s="334"/>
      <c r="V10" s="25"/>
      <c r="W10" s="24"/>
      <c r="X10" s="24"/>
    </row>
    <row r="11" spans="1:24" ht="54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41"/>
      <c r="O11" s="141"/>
      <c r="P11" s="141"/>
      <c r="Q11" s="141"/>
      <c r="R11" s="141"/>
      <c r="S11" s="141"/>
      <c r="T11" s="141"/>
      <c r="U11" s="141"/>
      <c r="V11" s="25"/>
      <c r="W11" s="24"/>
      <c r="X11" s="24"/>
    </row>
    <row r="12" spans="1:24" ht="12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336" t="s">
        <v>13</v>
      </c>
      <c r="T12" s="336"/>
      <c r="U12" s="336"/>
      <c r="V12" s="26"/>
      <c r="W12" s="27"/>
      <c r="X12" s="27"/>
    </row>
    <row r="13" spans="1:24" ht="18.7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42"/>
      <c r="O13" s="142"/>
      <c r="P13" s="147"/>
      <c r="Q13" s="142"/>
      <c r="R13" s="147"/>
      <c r="S13" s="337" t="s">
        <v>266</v>
      </c>
      <c r="T13" s="339" t="s">
        <v>284</v>
      </c>
      <c r="U13" s="337" t="s">
        <v>291</v>
      </c>
      <c r="V13" s="26"/>
      <c r="W13" s="27"/>
      <c r="X13" s="27"/>
    </row>
    <row r="14" spans="1:24" ht="42" customHeight="1">
      <c r="A14" s="26"/>
      <c r="B14" s="28"/>
      <c r="C14" s="28" t="s">
        <v>15</v>
      </c>
      <c r="D14" s="28"/>
      <c r="E14" s="28"/>
      <c r="F14" s="28"/>
      <c r="G14" s="28"/>
      <c r="H14" s="28"/>
      <c r="I14" s="28" t="s">
        <v>16</v>
      </c>
      <c r="J14" s="28"/>
      <c r="K14" s="28"/>
      <c r="L14" s="28"/>
      <c r="M14" s="28"/>
      <c r="N14" s="29" t="s">
        <v>17</v>
      </c>
      <c r="O14" s="29" t="s">
        <v>20</v>
      </c>
      <c r="P14" s="30" t="s">
        <v>21</v>
      </c>
      <c r="Q14" s="29" t="s">
        <v>18</v>
      </c>
      <c r="R14" s="29" t="s">
        <v>19</v>
      </c>
      <c r="S14" s="338"/>
      <c r="T14" s="340"/>
      <c r="U14" s="338"/>
      <c r="V14" s="32"/>
      <c r="W14" s="32"/>
      <c r="X14" s="26"/>
    </row>
    <row r="15" spans="1:24" ht="15" customHeigh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46">
        <v>1</v>
      </c>
      <c r="O15" s="34">
        <v>2</v>
      </c>
      <c r="P15" s="34">
        <v>3</v>
      </c>
      <c r="Q15" s="146">
        <v>4</v>
      </c>
      <c r="R15" s="34">
        <v>5</v>
      </c>
      <c r="S15" s="36">
        <v>6</v>
      </c>
      <c r="T15" s="38">
        <v>7</v>
      </c>
      <c r="U15" s="38">
        <v>8</v>
      </c>
      <c r="V15" s="32"/>
      <c r="W15" s="32"/>
      <c r="X15" s="26"/>
    </row>
    <row r="16" spans="1:24" ht="78.75">
      <c r="A16" s="39"/>
      <c r="B16" s="332" t="s">
        <v>23</v>
      </c>
      <c r="C16" s="332"/>
      <c r="D16" s="332"/>
      <c r="E16" s="332"/>
      <c r="F16" s="332"/>
      <c r="G16" s="332"/>
      <c r="H16" s="332"/>
      <c r="I16" s="332"/>
      <c r="J16" s="332"/>
      <c r="K16" s="332"/>
      <c r="L16" s="40">
        <v>113</v>
      </c>
      <c r="M16" s="41"/>
      <c r="N16" s="275" t="s">
        <v>297</v>
      </c>
      <c r="O16" s="274" t="s">
        <v>227</v>
      </c>
      <c r="P16" s="274" t="s">
        <v>14</v>
      </c>
      <c r="Q16" s="273">
        <v>0</v>
      </c>
      <c r="R16" s="273">
        <v>0</v>
      </c>
      <c r="S16" s="263">
        <v>105000</v>
      </c>
      <c r="T16" s="264">
        <v>104972.03</v>
      </c>
      <c r="U16" s="263">
        <v>104966.06</v>
      </c>
      <c r="V16" s="200">
        <v>105000</v>
      </c>
      <c r="W16" s="43"/>
      <c r="X16" s="44"/>
    </row>
    <row r="17" spans="1:24" ht="78.7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5" t="s">
        <v>298</v>
      </c>
      <c r="O17" s="274" t="s">
        <v>299</v>
      </c>
      <c r="P17" s="274" t="s">
        <v>14</v>
      </c>
      <c r="Q17" s="273">
        <v>0</v>
      </c>
      <c r="R17" s="273">
        <v>0</v>
      </c>
      <c r="S17" s="263">
        <v>105000</v>
      </c>
      <c r="T17" s="264">
        <v>104972.03</v>
      </c>
      <c r="U17" s="263">
        <v>104966.06</v>
      </c>
      <c r="V17" s="200">
        <v>105000</v>
      </c>
      <c r="W17" s="27"/>
      <c r="X17" s="27"/>
    </row>
    <row r="18" spans="1:24" ht="31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2" t="s">
        <v>206</v>
      </c>
      <c r="O18" s="271" t="s">
        <v>299</v>
      </c>
      <c r="P18" s="271">
        <v>200</v>
      </c>
      <c r="Q18" s="270">
        <v>0</v>
      </c>
      <c r="R18" s="270">
        <v>0</v>
      </c>
      <c r="S18" s="268">
        <v>105000</v>
      </c>
      <c r="T18" s="269">
        <v>104972.03</v>
      </c>
      <c r="U18" s="268">
        <v>104966.06</v>
      </c>
      <c r="V18" s="201">
        <v>105000</v>
      </c>
      <c r="W18" s="27"/>
      <c r="X18" s="27"/>
    </row>
    <row r="19" spans="1:24" ht="47.25">
      <c r="N19" s="272" t="s">
        <v>207</v>
      </c>
      <c r="O19" s="271" t="s">
        <v>299</v>
      </c>
      <c r="P19" s="271" t="s">
        <v>267</v>
      </c>
      <c r="Q19" s="270">
        <v>3</v>
      </c>
      <c r="R19" s="270">
        <v>10</v>
      </c>
      <c r="S19" s="268">
        <v>105000</v>
      </c>
      <c r="T19" s="269">
        <v>104972.03</v>
      </c>
      <c r="U19" s="268">
        <v>104966.06</v>
      </c>
      <c r="V19" s="201">
        <v>105000</v>
      </c>
    </row>
    <row r="20" spans="1:24" ht="78.75">
      <c r="N20" s="275" t="s">
        <v>370</v>
      </c>
      <c r="O20" s="274" t="s">
        <v>233</v>
      </c>
      <c r="P20" s="274" t="s">
        <v>14</v>
      </c>
      <c r="Q20" s="273">
        <v>0</v>
      </c>
      <c r="R20" s="273">
        <v>0</v>
      </c>
      <c r="S20" s="263">
        <v>1000</v>
      </c>
      <c r="T20" s="264">
        <v>1000</v>
      </c>
      <c r="U20" s="263">
        <v>1000</v>
      </c>
      <c r="V20" s="200">
        <v>1000</v>
      </c>
    </row>
    <row r="21" spans="1:24" ht="78.75">
      <c r="N21" s="275" t="s">
        <v>371</v>
      </c>
      <c r="O21" s="274" t="s">
        <v>300</v>
      </c>
      <c r="P21" s="274" t="s">
        <v>14</v>
      </c>
      <c r="Q21" s="273">
        <v>0</v>
      </c>
      <c r="R21" s="273">
        <v>0</v>
      </c>
      <c r="S21" s="263">
        <v>1000</v>
      </c>
      <c r="T21" s="264">
        <v>1000</v>
      </c>
      <c r="U21" s="263">
        <v>1000</v>
      </c>
      <c r="V21" s="200">
        <v>1000</v>
      </c>
    </row>
    <row r="22" spans="1:24" ht="31.5">
      <c r="N22" s="272" t="s">
        <v>206</v>
      </c>
      <c r="O22" s="271" t="s">
        <v>300</v>
      </c>
      <c r="P22" s="271">
        <v>200</v>
      </c>
      <c r="Q22" s="270">
        <v>0</v>
      </c>
      <c r="R22" s="270">
        <v>0</v>
      </c>
      <c r="S22" s="268">
        <v>1000</v>
      </c>
      <c r="T22" s="269">
        <v>1000</v>
      </c>
      <c r="U22" s="268">
        <v>1000</v>
      </c>
      <c r="V22" s="201">
        <v>1000</v>
      </c>
    </row>
    <row r="23" spans="1:24" ht="47.25">
      <c r="N23" s="272" t="s">
        <v>207</v>
      </c>
      <c r="O23" s="271" t="s">
        <v>300</v>
      </c>
      <c r="P23" s="271" t="s">
        <v>267</v>
      </c>
      <c r="Q23" s="270">
        <v>3</v>
      </c>
      <c r="R23" s="270">
        <v>14</v>
      </c>
      <c r="S23" s="268">
        <v>1000</v>
      </c>
      <c r="T23" s="269">
        <v>1000</v>
      </c>
      <c r="U23" s="268">
        <v>1000</v>
      </c>
      <c r="V23" s="201">
        <v>1000</v>
      </c>
    </row>
    <row r="24" spans="1:24" ht="94.5">
      <c r="N24" s="275" t="s">
        <v>301</v>
      </c>
      <c r="O24" s="274" t="s">
        <v>234</v>
      </c>
      <c r="P24" s="274" t="s">
        <v>14</v>
      </c>
      <c r="Q24" s="273">
        <v>0</v>
      </c>
      <c r="R24" s="273">
        <v>0</v>
      </c>
      <c r="S24" s="263">
        <v>1000</v>
      </c>
      <c r="T24" s="264">
        <v>1000</v>
      </c>
      <c r="U24" s="263">
        <v>0</v>
      </c>
      <c r="V24" s="200">
        <v>0</v>
      </c>
    </row>
    <row r="25" spans="1:24" ht="110.25">
      <c r="N25" s="275" t="s">
        <v>302</v>
      </c>
      <c r="O25" s="274" t="s">
        <v>303</v>
      </c>
      <c r="P25" s="274" t="s">
        <v>14</v>
      </c>
      <c r="Q25" s="273">
        <v>0</v>
      </c>
      <c r="R25" s="273">
        <v>0</v>
      </c>
      <c r="S25" s="263">
        <v>1000</v>
      </c>
      <c r="T25" s="264">
        <v>1000</v>
      </c>
      <c r="U25" s="263">
        <v>0</v>
      </c>
      <c r="V25" s="200">
        <v>0</v>
      </c>
    </row>
    <row r="26" spans="1:24" ht="31.5">
      <c r="N26" s="272" t="s">
        <v>206</v>
      </c>
      <c r="O26" s="271" t="s">
        <v>303</v>
      </c>
      <c r="P26" s="271">
        <v>200</v>
      </c>
      <c r="Q26" s="270">
        <v>0</v>
      </c>
      <c r="R26" s="270">
        <v>0</v>
      </c>
      <c r="S26" s="268">
        <v>1000</v>
      </c>
      <c r="T26" s="269">
        <v>1000</v>
      </c>
      <c r="U26" s="268">
        <v>0</v>
      </c>
      <c r="V26" s="201">
        <v>0</v>
      </c>
    </row>
    <row r="27" spans="1:24" ht="47.25">
      <c r="N27" s="272" t="s">
        <v>207</v>
      </c>
      <c r="O27" s="271" t="s">
        <v>303</v>
      </c>
      <c r="P27" s="271" t="s">
        <v>267</v>
      </c>
      <c r="Q27" s="270">
        <v>3</v>
      </c>
      <c r="R27" s="270">
        <v>14</v>
      </c>
      <c r="S27" s="268">
        <v>1000</v>
      </c>
      <c r="T27" s="269">
        <v>1000</v>
      </c>
      <c r="U27" s="268">
        <v>0</v>
      </c>
      <c r="V27" s="201">
        <v>0</v>
      </c>
    </row>
    <row r="28" spans="1:24" ht="78.75">
      <c r="N28" s="275" t="s">
        <v>304</v>
      </c>
      <c r="O28" s="274" t="s">
        <v>240</v>
      </c>
      <c r="P28" s="274" t="s">
        <v>14</v>
      </c>
      <c r="Q28" s="273">
        <v>0</v>
      </c>
      <c r="R28" s="273">
        <v>0</v>
      </c>
      <c r="S28" s="263">
        <v>1000</v>
      </c>
      <c r="T28" s="264">
        <v>1000</v>
      </c>
      <c r="U28" s="263">
        <v>1000</v>
      </c>
      <c r="V28" s="200">
        <v>1000</v>
      </c>
    </row>
    <row r="29" spans="1:24" ht="94.5">
      <c r="N29" s="275" t="s">
        <v>305</v>
      </c>
      <c r="O29" s="274" t="s">
        <v>306</v>
      </c>
      <c r="P29" s="274" t="s">
        <v>14</v>
      </c>
      <c r="Q29" s="273">
        <v>0</v>
      </c>
      <c r="R29" s="273">
        <v>0</v>
      </c>
      <c r="S29" s="263">
        <v>1000</v>
      </c>
      <c r="T29" s="264">
        <v>1000</v>
      </c>
      <c r="U29" s="263">
        <v>1000</v>
      </c>
      <c r="V29" s="200">
        <v>1000</v>
      </c>
    </row>
    <row r="30" spans="1:24" ht="31.5">
      <c r="N30" s="272" t="s">
        <v>206</v>
      </c>
      <c r="O30" s="271" t="s">
        <v>306</v>
      </c>
      <c r="P30" s="271">
        <v>200</v>
      </c>
      <c r="Q30" s="270">
        <v>0</v>
      </c>
      <c r="R30" s="270">
        <v>0</v>
      </c>
      <c r="S30" s="268">
        <v>1000</v>
      </c>
      <c r="T30" s="269">
        <v>1000</v>
      </c>
      <c r="U30" s="268">
        <v>1000</v>
      </c>
      <c r="V30" s="201">
        <v>1000</v>
      </c>
    </row>
    <row r="31" spans="1:24" ht="47.25">
      <c r="N31" s="272" t="s">
        <v>207</v>
      </c>
      <c r="O31" s="271" t="s">
        <v>306</v>
      </c>
      <c r="P31" s="271" t="s">
        <v>267</v>
      </c>
      <c r="Q31" s="270">
        <v>4</v>
      </c>
      <c r="R31" s="270">
        <v>12</v>
      </c>
      <c r="S31" s="268">
        <v>1000</v>
      </c>
      <c r="T31" s="269">
        <v>1000</v>
      </c>
      <c r="U31" s="268">
        <v>1000</v>
      </c>
      <c r="V31" s="201">
        <v>1000</v>
      </c>
    </row>
    <row r="32" spans="1:24" ht="63">
      <c r="N32" s="275" t="s">
        <v>309</v>
      </c>
      <c r="O32" s="274" t="s">
        <v>310</v>
      </c>
      <c r="P32" s="274" t="s">
        <v>14</v>
      </c>
      <c r="Q32" s="273">
        <v>0</v>
      </c>
      <c r="R32" s="273">
        <v>0</v>
      </c>
      <c r="S32" s="263">
        <v>1000</v>
      </c>
      <c r="T32" s="264">
        <v>1000</v>
      </c>
      <c r="U32" s="263">
        <v>0</v>
      </c>
      <c r="V32" s="200">
        <v>0</v>
      </c>
    </row>
    <row r="33" spans="14:22" ht="63">
      <c r="N33" s="275" t="s">
        <v>311</v>
      </c>
      <c r="O33" s="274" t="s">
        <v>312</v>
      </c>
      <c r="P33" s="274" t="s">
        <v>14</v>
      </c>
      <c r="Q33" s="273">
        <v>0</v>
      </c>
      <c r="R33" s="273">
        <v>0</v>
      </c>
      <c r="S33" s="263">
        <v>1000</v>
      </c>
      <c r="T33" s="264">
        <v>1000</v>
      </c>
      <c r="U33" s="263">
        <v>0</v>
      </c>
      <c r="V33" s="200">
        <v>0</v>
      </c>
    </row>
    <row r="34" spans="14:22" ht="31.5">
      <c r="N34" s="272" t="s">
        <v>206</v>
      </c>
      <c r="O34" s="271" t="s">
        <v>312</v>
      </c>
      <c r="P34" s="271">
        <v>200</v>
      </c>
      <c r="Q34" s="270">
        <v>0</v>
      </c>
      <c r="R34" s="270">
        <v>0</v>
      </c>
      <c r="S34" s="268">
        <v>1000</v>
      </c>
      <c r="T34" s="269">
        <v>1000</v>
      </c>
      <c r="U34" s="268">
        <v>0</v>
      </c>
      <c r="V34" s="201">
        <v>0</v>
      </c>
    </row>
    <row r="35" spans="14:22" ht="47.25">
      <c r="N35" s="272" t="s">
        <v>207</v>
      </c>
      <c r="O35" s="271" t="s">
        <v>312</v>
      </c>
      <c r="P35" s="271" t="s">
        <v>267</v>
      </c>
      <c r="Q35" s="270">
        <v>5</v>
      </c>
      <c r="R35" s="270">
        <v>3</v>
      </c>
      <c r="S35" s="268">
        <v>1000</v>
      </c>
      <c r="T35" s="269">
        <v>1000</v>
      </c>
      <c r="U35" s="268">
        <v>0</v>
      </c>
      <c r="V35" s="201">
        <v>0</v>
      </c>
    </row>
    <row r="36" spans="14:22" ht="94.5">
      <c r="N36" s="275" t="s">
        <v>313</v>
      </c>
      <c r="O36" s="274" t="s">
        <v>314</v>
      </c>
      <c r="P36" s="274" t="s">
        <v>14</v>
      </c>
      <c r="Q36" s="273">
        <v>0</v>
      </c>
      <c r="R36" s="273">
        <v>0</v>
      </c>
      <c r="S36" s="263">
        <v>5000</v>
      </c>
      <c r="T36" s="264">
        <v>0</v>
      </c>
      <c r="U36" s="263">
        <v>0</v>
      </c>
      <c r="V36" s="200">
        <v>0</v>
      </c>
    </row>
    <row r="37" spans="14:22" ht="94.5">
      <c r="N37" s="275" t="s">
        <v>315</v>
      </c>
      <c r="O37" s="274" t="s">
        <v>316</v>
      </c>
      <c r="P37" s="274" t="s">
        <v>14</v>
      </c>
      <c r="Q37" s="273">
        <v>0</v>
      </c>
      <c r="R37" s="273">
        <v>0</v>
      </c>
      <c r="S37" s="263">
        <v>5000</v>
      </c>
      <c r="T37" s="264">
        <v>0</v>
      </c>
      <c r="U37" s="263">
        <v>0</v>
      </c>
      <c r="V37" s="200">
        <v>0</v>
      </c>
    </row>
    <row r="38" spans="14:22" ht="31.5">
      <c r="N38" s="272" t="s">
        <v>206</v>
      </c>
      <c r="O38" s="271" t="s">
        <v>316</v>
      </c>
      <c r="P38" s="271">
        <v>200</v>
      </c>
      <c r="Q38" s="270">
        <v>0</v>
      </c>
      <c r="R38" s="270">
        <v>0</v>
      </c>
      <c r="S38" s="268">
        <v>5000</v>
      </c>
      <c r="T38" s="269">
        <v>0</v>
      </c>
      <c r="U38" s="268">
        <v>0</v>
      </c>
      <c r="V38" s="201">
        <v>0</v>
      </c>
    </row>
    <row r="39" spans="14:22" ht="47.25">
      <c r="N39" s="272" t="s">
        <v>207</v>
      </c>
      <c r="O39" s="271" t="s">
        <v>316</v>
      </c>
      <c r="P39" s="271" t="s">
        <v>267</v>
      </c>
      <c r="Q39" s="270">
        <v>5</v>
      </c>
      <c r="R39" s="270">
        <v>3</v>
      </c>
      <c r="S39" s="268">
        <v>5000</v>
      </c>
      <c r="T39" s="269">
        <v>0</v>
      </c>
      <c r="U39" s="268">
        <v>0</v>
      </c>
      <c r="V39" s="201">
        <v>0</v>
      </c>
    </row>
    <row r="40" spans="14:22" ht="94.5">
      <c r="N40" s="275" t="s">
        <v>372</v>
      </c>
      <c r="O40" s="274" t="s">
        <v>373</v>
      </c>
      <c r="P40" s="274" t="s">
        <v>14</v>
      </c>
      <c r="Q40" s="273">
        <v>0</v>
      </c>
      <c r="R40" s="273">
        <v>0</v>
      </c>
      <c r="S40" s="263">
        <v>882058.82</v>
      </c>
      <c r="T40" s="264">
        <v>710151.27</v>
      </c>
      <c r="U40" s="263">
        <v>787254.06</v>
      </c>
      <c r="V40" s="200">
        <v>117923.5</v>
      </c>
    </row>
    <row r="41" spans="14:22" ht="110.25">
      <c r="N41" s="275" t="s">
        <v>374</v>
      </c>
      <c r="O41" s="274" t="s">
        <v>375</v>
      </c>
      <c r="P41" s="274" t="s">
        <v>14</v>
      </c>
      <c r="Q41" s="273">
        <v>0</v>
      </c>
      <c r="R41" s="273">
        <v>0</v>
      </c>
      <c r="S41" s="263">
        <v>882058.82</v>
      </c>
      <c r="T41" s="264">
        <v>710151.27</v>
      </c>
      <c r="U41" s="263">
        <v>787254.06</v>
      </c>
      <c r="V41" s="200">
        <v>117923.5</v>
      </c>
    </row>
    <row r="42" spans="14:22" ht="31.5">
      <c r="N42" s="272" t="s">
        <v>206</v>
      </c>
      <c r="O42" s="271" t="s">
        <v>375</v>
      </c>
      <c r="P42" s="271">
        <v>200</v>
      </c>
      <c r="Q42" s="270">
        <v>0</v>
      </c>
      <c r="R42" s="270">
        <v>0</v>
      </c>
      <c r="S42" s="268">
        <v>882058.82</v>
      </c>
      <c r="T42" s="269">
        <v>710151.27</v>
      </c>
      <c r="U42" s="268">
        <v>787254.06</v>
      </c>
      <c r="V42" s="201">
        <v>117923.5</v>
      </c>
    </row>
    <row r="43" spans="14:22" ht="47.25">
      <c r="N43" s="272" t="s">
        <v>207</v>
      </c>
      <c r="O43" s="271" t="s">
        <v>375</v>
      </c>
      <c r="P43" s="271" t="s">
        <v>267</v>
      </c>
      <c r="Q43" s="270">
        <v>4</v>
      </c>
      <c r="R43" s="270">
        <v>9</v>
      </c>
      <c r="S43" s="268">
        <v>882058.82</v>
      </c>
      <c r="T43" s="269">
        <v>710151.27</v>
      </c>
      <c r="U43" s="268">
        <v>787254.06</v>
      </c>
      <c r="V43" s="201">
        <v>117923.5</v>
      </c>
    </row>
    <row r="44" spans="14:22" ht="63">
      <c r="N44" s="275" t="s">
        <v>317</v>
      </c>
      <c r="O44" s="274" t="s">
        <v>318</v>
      </c>
      <c r="P44" s="274" t="s">
        <v>14</v>
      </c>
      <c r="Q44" s="273">
        <v>0</v>
      </c>
      <c r="R44" s="273">
        <v>0</v>
      </c>
      <c r="S44" s="263">
        <v>2338449.23</v>
      </c>
      <c r="T44" s="264">
        <v>0</v>
      </c>
      <c r="U44" s="263">
        <v>117923.5</v>
      </c>
      <c r="V44" s="200">
        <v>0</v>
      </c>
    </row>
    <row r="45" spans="14:22" ht="15.75">
      <c r="N45" s="275" t="s">
        <v>246</v>
      </c>
      <c r="O45" s="274" t="s">
        <v>319</v>
      </c>
      <c r="P45" s="274" t="s">
        <v>14</v>
      </c>
      <c r="Q45" s="273">
        <v>0</v>
      </c>
      <c r="R45" s="273">
        <v>0</v>
      </c>
      <c r="S45" s="263">
        <v>393545.32</v>
      </c>
      <c r="T45" s="264">
        <v>0</v>
      </c>
      <c r="U45" s="263">
        <v>117923.5</v>
      </c>
      <c r="V45" s="201">
        <v>0</v>
      </c>
    </row>
    <row r="46" spans="14:22" ht="31.5">
      <c r="N46" s="272" t="s">
        <v>206</v>
      </c>
      <c r="O46" s="271" t="s">
        <v>319</v>
      </c>
      <c r="P46" s="271">
        <v>200</v>
      </c>
      <c r="Q46" s="270">
        <v>0</v>
      </c>
      <c r="R46" s="270">
        <v>0</v>
      </c>
      <c r="S46" s="268">
        <v>393545.32</v>
      </c>
      <c r="T46" s="269">
        <v>0</v>
      </c>
      <c r="U46" s="268">
        <v>117923.5</v>
      </c>
      <c r="V46" s="201">
        <v>0</v>
      </c>
    </row>
    <row r="47" spans="14:22" ht="47.25">
      <c r="N47" s="272" t="s">
        <v>207</v>
      </c>
      <c r="O47" s="271" t="s">
        <v>319</v>
      </c>
      <c r="P47" s="271" t="s">
        <v>267</v>
      </c>
      <c r="Q47" s="270">
        <v>5</v>
      </c>
      <c r="R47" s="270">
        <v>3</v>
      </c>
      <c r="S47" s="268">
        <v>393545.32</v>
      </c>
      <c r="T47" s="269">
        <v>0</v>
      </c>
      <c r="U47" s="268">
        <v>117923.5</v>
      </c>
      <c r="V47" s="200">
        <v>0</v>
      </c>
    </row>
    <row r="48" spans="14:22" ht="15.75">
      <c r="N48" s="275" t="s">
        <v>247</v>
      </c>
      <c r="O48" s="274" t="s">
        <v>320</v>
      </c>
      <c r="P48" s="274" t="s">
        <v>14</v>
      </c>
      <c r="Q48" s="273">
        <v>0</v>
      </c>
      <c r="R48" s="273">
        <v>0</v>
      </c>
      <c r="S48" s="263">
        <v>175.6</v>
      </c>
      <c r="T48" s="264">
        <v>0</v>
      </c>
      <c r="U48" s="263">
        <v>0</v>
      </c>
      <c r="V48" s="201">
        <v>0</v>
      </c>
    </row>
    <row r="49" spans="14:22" ht="31.5">
      <c r="N49" s="272" t="s">
        <v>206</v>
      </c>
      <c r="O49" s="271" t="s">
        <v>320</v>
      </c>
      <c r="P49" s="271">
        <v>200</v>
      </c>
      <c r="Q49" s="270">
        <v>0</v>
      </c>
      <c r="R49" s="270">
        <v>0</v>
      </c>
      <c r="S49" s="268">
        <v>175.6</v>
      </c>
      <c r="T49" s="269">
        <v>0</v>
      </c>
      <c r="U49" s="268">
        <v>0</v>
      </c>
      <c r="V49" s="201">
        <v>0</v>
      </c>
    </row>
    <row r="50" spans="14:22" ht="47.25">
      <c r="N50" s="272" t="s">
        <v>207</v>
      </c>
      <c r="O50" s="271" t="s">
        <v>320</v>
      </c>
      <c r="P50" s="271" t="s">
        <v>267</v>
      </c>
      <c r="Q50" s="270">
        <v>5</v>
      </c>
      <c r="R50" s="270">
        <v>3</v>
      </c>
      <c r="S50" s="268">
        <v>175.6</v>
      </c>
      <c r="T50" s="269">
        <v>0</v>
      </c>
      <c r="U50" s="268">
        <v>0</v>
      </c>
      <c r="V50" s="200">
        <v>0</v>
      </c>
    </row>
    <row r="51" spans="14:22" ht="15.75">
      <c r="N51" s="275" t="s">
        <v>248</v>
      </c>
      <c r="O51" s="274" t="s">
        <v>321</v>
      </c>
      <c r="P51" s="274" t="s">
        <v>14</v>
      </c>
      <c r="Q51" s="273">
        <v>0</v>
      </c>
      <c r="R51" s="273">
        <v>0</v>
      </c>
      <c r="S51" s="263">
        <v>28105.35</v>
      </c>
      <c r="T51" s="264">
        <v>0</v>
      </c>
      <c r="U51" s="263">
        <v>0</v>
      </c>
      <c r="V51" s="201">
        <v>0</v>
      </c>
    </row>
    <row r="52" spans="14:22" ht="31.5">
      <c r="N52" s="272" t="s">
        <v>206</v>
      </c>
      <c r="O52" s="271" t="s">
        <v>321</v>
      </c>
      <c r="P52" s="271">
        <v>200</v>
      </c>
      <c r="Q52" s="270">
        <v>0</v>
      </c>
      <c r="R52" s="270">
        <v>0</v>
      </c>
      <c r="S52" s="268">
        <v>28105.35</v>
      </c>
      <c r="T52" s="269">
        <v>0</v>
      </c>
      <c r="U52" s="268">
        <v>0</v>
      </c>
      <c r="V52" s="201">
        <v>0</v>
      </c>
    </row>
    <row r="53" spans="14:22" ht="47.25">
      <c r="N53" s="272" t="s">
        <v>207</v>
      </c>
      <c r="O53" s="271" t="s">
        <v>321</v>
      </c>
      <c r="P53" s="271" t="s">
        <v>267</v>
      </c>
      <c r="Q53" s="270">
        <v>5</v>
      </c>
      <c r="R53" s="270">
        <v>3</v>
      </c>
      <c r="S53" s="268">
        <v>28105.35</v>
      </c>
      <c r="T53" s="269">
        <v>0</v>
      </c>
      <c r="U53" s="268">
        <v>0</v>
      </c>
      <c r="V53" s="200">
        <v>0</v>
      </c>
    </row>
    <row r="54" spans="14:22" ht="15.75">
      <c r="N54" s="275" t="s">
        <v>249</v>
      </c>
      <c r="O54" s="274" t="s">
        <v>322</v>
      </c>
      <c r="P54" s="274" t="s">
        <v>14</v>
      </c>
      <c r="Q54" s="273">
        <v>0</v>
      </c>
      <c r="R54" s="273">
        <v>0</v>
      </c>
      <c r="S54" s="263">
        <v>34158.639999999999</v>
      </c>
      <c r="T54" s="264">
        <v>0</v>
      </c>
      <c r="U54" s="263">
        <v>0</v>
      </c>
      <c r="V54" s="201">
        <v>0</v>
      </c>
    </row>
    <row r="55" spans="14:22" ht="31.5">
      <c r="N55" s="272" t="s">
        <v>206</v>
      </c>
      <c r="O55" s="271" t="s">
        <v>322</v>
      </c>
      <c r="P55" s="271">
        <v>200</v>
      </c>
      <c r="Q55" s="270">
        <v>0</v>
      </c>
      <c r="R55" s="270">
        <v>0</v>
      </c>
      <c r="S55" s="268">
        <v>34158.639999999999</v>
      </c>
      <c r="T55" s="269">
        <v>0</v>
      </c>
      <c r="U55" s="268">
        <v>0</v>
      </c>
      <c r="V55" s="201">
        <v>0</v>
      </c>
    </row>
    <row r="56" spans="14:22" ht="47.25">
      <c r="N56" s="272" t="s">
        <v>207</v>
      </c>
      <c r="O56" s="271" t="s">
        <v>322</v>
      </c>
      <c r="P56" s="271" t="s">
        <v>267</v>
      </c>
      <c r="Q56" s="270">
        <v>5</v>
      </c>
      <c r="R56" s="270">
        <v>3</v>
      </c>
      <c r="S56" s="268">
        <v>34158.639999999999</v>
      </c>
      <c r="T56" s="269">
        <v>0</v>
      </c>
      <c r="U56" s="268">
        <v>0</v>
      </c>
      <c r="V56" s="200">
        <v>5676206.5</v>
      </c>
    </row>
    <row r="57" spans="14:22" ht="15.75">
      <c r="N57" s="275" t="s">
        <v>250</v>
      </c>
      <c r="O57" s="274" t="s">
        <v>323</v>
      </c>
      <c r="P57" s="274" t="s">
        <v>14</v>
      </c>
      <c r="Q57" s="273">
        <v>0</v>
      </c>
      <c r="R57" s="273">
        <v>0</v>
      </c>
      <c r="S57" s="263">
        <v>25945</v>
      </c>
      <c r="T57" s="264">
        <v>0</v>
      </c>
      <c r="U57" s="263">
        <v>0</v>
      </c>
      <c r="V57" s="200">
        <v>1088109</v>
      </c>
    </row>
    <row r="58" spans="14:22" ht="31.5">
      <c r="N58" s="272" t="s">
        <v>206</v>
      </c>
      <c r="O58" s="271" t="s">
        <v>323</v>
      </c>
      <c r="P58" s="271">
        <v>200</v>
      </c>
      <c r="Q58" s="270">
        <v>0</v>
      </c>
      <c r="R58" s="270">
        <v>0</v>
      </c>
      <c r="S58" s="268">
        <v>25945</v>
      </c>
      <c r="T58" s="269">
        <v>0</v>
      </c>
      <c r="U58" s="268">
        <v>0</v>
      </c>
      <c r="V58" s="201">
        <v>1088109</v>
      </c>
    </row>
    <row r="59" spans="14:22" ht="47.25">
      <c r="N59" s="272" t="s">
        <v>207</v>
      </c>
      <c r="O59" s="271" t="s">
        <v>323</v>
      </c>
      <c r="P59" s="271" t="s">
        <v>267</v>
      </c>
      <c r="Q59" s="270">
        <v>5</v>
      </c>
      <c r="R59" s="270">
        <v>3</v>
      </c>
      <c r="S59" s="268">
        <v>25945</v>
      </c>
      <c r="T59" s="269">
        <v>0</v>
      </c>
      <c r="U59" s="268">
        <v>0</v>
      </c>
      <c r="V59" s="201">
        <v>1088109</v>
      </c>
    </row>
    <row r="60" spans="14:22" ht="63">
      <c r="N60" s="275" t="s">
        <v>380</v>
      </c>
      <c r="O60" s="274" t="s">
        <v>381</v>
      </c>
      <c r="P60" s="274" t="s">
        <v>14</v>
      </c>
      <c r="Q60" s="273">
        <v>0</v>
      </c>
      <c r="R60" s="273">
        <v>0</v>
      </c>
      <c r="S60" s="263">
        <v>1380432.76</v>
      </c>
      <c r="T60" s="264">
        <v>0</v>
      </c>
      <c r="U60" s="263">
        <v>0</v>
      </c>
      <c r="V60" s="200">
        <v>2512978</v>
      </c>
    </row>
    <row r="61" spans="14:22" ht="31.5">
      <c r="N61" s="272" t="s">
        <v>206</v>
      </c>
      <c r="O61" s="271" t="s">
        <v>381</v>
      </c>
      <c r="P61" s="271">
        <v>200</v>
      </c>
      <c r="Q61" s="270">
        <v>0</v>
      </c>
      <c r="R61" s="270">
        <v>0</v>
      </c>
      <c r="S61" s="268">
        <v>1380432.76</v>
      </c>
      <c r="T61" s="269">
        <v>0</v>
      </c>
      <c r="U61" s="268">
        <v>0</v>
      </c>
      <c r="V61" s="201">
        <v>1943393</v>
      </c>
    </row>
    <row r="62" spans="14:22" ht="47.25">
      <c r="N62" s="272" t="s">
        <v>207</v>
      </c>
      <c r="O62" s="271" t="s">
        <v>381</v>
      </c>
      <c r="P62" s="271" t="s">
        <v>267</v>
      </c>
      <c r="Q62" s="270">
        <v>5</v>
      </c>
      <c r="R62" s="270">
        <v>3</v>
      </c>
      <c r="S62" s="268">
        <v>1380432.76</v>
      </c>
      <c r="T62" s="269">
        <v>0</v>
      </c>
      <c r="U62" s="268">
        <v>0</v>
      </c>
      <c r="V62" s="201">
        <v>1943393</v>
      </c>
    </row>
    <row r="63" spans="14:22" ht="63">
      <c r="N63" s="275" t="s">
        <v>382</v>
      </c>
      <c r="O63" s="274" t="s">
        <v>383</v>
      </c>
      <c r="P63" s="274" t="s">
        <v>14</v>
      </c>
      <c r="Q63" s="273">
        <v>0</v>
      </c>
      <c r="R63" s="273">
        <v>0</v>
      </c>
      <c r="S63" s="263">
        <v>476086.56</v>
      </c>
      <c r="T63" s="264">
        <v>0</v>
      </c>
      <c r="U63" s="263">
        <v>0</v>
      </c>
      <c r="V63" s="201">
        <v>567902</v>
      </c>
    </row>
    <row r="64" spans="14:22" ht="31.5">
      <c r="N64" s="272" t="s">
        <v>206</v>
      </c>
      <c r="O64" s="271" t="s">
        <v>383</v>
      </c>
      <c r="P64" s="271">
        <v>200</v>
      </c>
      <c r="Q64" s="270">
        <v>0</v>
      </c>
      <c r="R64" s="270">
        <v>0</v>
      </c>
      <c r="S64" s="268">
        <v>476086.56</v>
      </c>
      <c r="T64" s="269">
        <v>0</v>
      </c>
      <c r="U64" s="268">
        <v>0</v>
      </c>
      <c r="V64" s="201">
        <v>567902</v>
      </c>
    </row>
    <row r="65" spans="14:22" ht="47.25">
      <c r="N65" s="272" t="s">
        <v>207</v>
      </c>
      <c r="O65" s="271" t="s">
        <v>383</v>
      </c>
      <c r="P65" s="271" t="s">
        <v>267</v>
      </c>
      <c r="Q65" s="270">
        <v>5</v>
      </c>
      <c r="R65" s="270">
        <v>3</v>
      </c>
      <c r="S65" s="268">
        <v>476086.56</v>
      </c>
      <c r="T65" s="269">
        <v>0</v>
      </c>
      <c r="U65" s="268">
        <v>0</v>
      </c>
      <c r="V65" s="201">
        <v>0</v>
      </c>
    </row>
    <row r="66" spans="14:22" ht="31.5">
      <c r="N66" s="275" t="s">
        <v>198</v>
      </c>
      <c r="O66" s="274" t="s">
        <v>199</v>
      </c>
      <c r="P66" s="274" t="s">
        <v>14</v>
      </c>
      <c r="Q66" s="273">
        <v>0</v>
      </c>
      <c r="R66" s="273">
        <v>0</v>
      </c>
      <c r="S66" s="263">
        <v>7813502.3300000001</v>
      </c>
      <c r="T66" s="264">
        <v>10244764.42</v>
      </c>
      <c r="U66" s="263">
        <v>5739732.6399999997</v>
      </c>
      <c r="V66" s="201">
        <v>1683</v>
      </c>
    </row>
    <row r="67" spans="14:22" ht="15.75">
      <c r="N67" s="275" t="s">
        <v>200</v>
      </c>
      <c r="O67" s="274" t="s">
        <v>201</v>
      </c>
      <c r="P67" s="274" t="s">
        <v>14</v>
      </c>
      <c r="Q67" s="273">
        <v>0</v>
      </c>
      <c r="R67" s="273">
        <v>0</v>
      </c>
      <c r="S67" s="263">
        <v>1088109</v>
      </c>
      <c r="T67" s="264">
        <v>1088109</v>
      </c>
      <c r="U67" s="263">
        <v>1088109</v>
      </c>
      <c r="V67" s="201">
        <v>1683</v>
      </c>
    </row>
    <row r="68" spans="14:22" ht="94.5">
      <c r="N68" s="272" t="s">
        <v>202</v>
      </c>
      <c r="O68" s="271" t="s">
        <v>201</v>
      </c>
      <c r="P68" s="271">
        <v>100</v>
      </c>
      <c r="Q68" s="270">
        <v>0</v>
      </c>
      <c r="R68" s="270">
        <v>0</v>
      </c>
      <c r="S68" s="268">
        <v>1088109</v>
      </c>
      <c r="T68" s="269">
        <v>1088109</v>
      </c>
      <c r="U68" s="268">
        <v>1088109</v>
      </c>
      <c r="V68" s="200">
        <v>0</v>
      </c>
    </row>
    <row r="69" spans="14:22" ht="31.5">
      <c r="N69" s="272" t="s">
        <v>203</v>
      </c>
      <c r="O69" s="271" t="s">
        <v>201</v>
      </c>
      <c r="P69" s="271" t="s">
        <v>268</v>
      </c>
      <c r="Q69" s="270">
        <v>1</v>
      </c>
      <c r="R69" s="270">
        <v>2</v>
      </c>
      <c r="S69" s="268">
        <v>1088109</v>
      </c>
      <c r="T69" s="269">
        <v>1088109</v>
      </c>
      <c r="U69" s="268">
        <v>1088109</v>
      </c>
      <c r="V69" s="201">
        <v>0</v>
      </c>
    </row>
    <row r="70" spans="14:22" ht="31.5">
      <c r="N70" s="275" t="s">
        <v>204</v>
      </c>
      <c r="O70" s="274" t="s">
        <v>205</v>
      </c>
      <c r="P70" s="274" t="s">
        <v>14</v>
      </c>
      <c r="Q70" s="273">
        <v>0</v>
      </c>
      <c r="R70" s="273">
        <v>0</v>
      </c>
      <c r="S70" s="263">
        <v>2780327</v>
      </c>
      <c r="T70" s="264">
        <v>2512978</v>
      </c>
      <c r="U70" s="263">
        <v>2512978</v>
      </c>
      <c r="V70" s="201">
        <v>0</v>
      </c>
    </row>
    <row r="71" spans="14:22" ht="94.5">
      <c r="N71" s="272" t="s">
        <v>202</v>
      </c>
      <c r="O71" s="271" t="s">
        <v>205</v>
      </c>
      <c r="P71" s="271">
        <v>100</v>
      </c>
      <c r="Q71" s="270">
        <v>0</v>
      </c>
      <c r="R71" s="270">
        <v>0</v>
      </c>
      <c r="S71" s="268">
        <v>2005893</v>
      </c>
      <c r="T71" s="269">
        <v>1943393</v>
      </c>
      <c r="U71" s="268">
        <v>1943393</v>
      </c>
      <c r="V71" s="200">
        <v>0</v>
      </c>
    </row>
    <row r="72" spans="14:22" ht="31.5">
      <c r="N72" s="272" t="s">
        <v>203</v>
      </c>
      <c r="O72" s="271" t="s">
        <v>205</v>
      </c>
      <c r="P72" s="271" t="s">
        <v>268</v>
      </c>
      <c r="Q72" s="270">
        <v>1</v>
      </c>
      <c r="R72" s="270">
        <v>4</v>
      </c>
      <c r="S72" s="268">
        <v>2005893</v>
      </c>
      <c r="T72" s="269">
        <v>1943393</v>
      </c>
      <c r="U72" s="268">
        <v>1943393</v>
      </c>
      <c r="V72" s="201">
        <v>0</v>
      </c>
    </row>
    <row r="73" spans="14:22" ht="31.5">
      <c r="N73" s="272" t="s">
        <v>206</v>
      </c>
      <c r="O73" s="271" t="s">
        <v>205</v>
      </c>
      <c r="P73" s="271">
        <v>200</v>
      </c>
      <c r="Q73" s="270">
        <v>0</v>
      </c>
      <c r="R73" s="270">
        <v>0</v>
      </c>
      <c r="S73" s="268">
        <v>772751</v>
      </c>
      <c r="T73" s="269">
        <v>567902</v>
      </c>
      <c r="U73" s="268">
        <v>567902</v>
      </c>
      <c r="V73" s="201">
        <v>0</v>
      </c>
    </row>
    <row r="74" spans="14:22" ht="47.25">
      <c r="N74" s="272" t="s">
        <v>207</v>
      </c>
      <c r="O74" s="271" t="s">
        <v>205</v>
      </c>
      <c r="P74" s="271" t="s">
        <v>267</v>
      </c>
      <c r="Q74" s="270">
        <v>1</v>
      </c>
      <c r="R74" s="270">
        <v>4</v>
      </c>
      <c r="S74" s="268">
        <v>767751</v>
      </c>
      <c r="T74" s="269">
        <v>567902</v>
      </c>
      <c r="U74" s="268">
        <v>567902</v>
      </c>
      <c r="V74" s="200">
        <v>0</v>
      </c>
    </row>
    <row r="75" spans="14:22" ht="47.25">
      <c r="N75" s="272" t="s">
        <v>207</v>
      </c>
      <c r="O75" s="271" t="s">
        <v>205</v>
      </c>
      <c r="P75" s="271" t="s">
        <v>267</v>
      </c>
      <c r="Q75" s="270">
        <v>7</v>
      </c>
      <c r="R75" s="270">
        <v>5</v>
      </c>
      <c r="S75" s="268">
        <v>5000</v>
      </c>
      <c r="T75" s="269">
        <v>0</v>
      </c>
      <c r="U75" s="268">
        <v>0</v>
      </c>
      <c r="V75" s="201">
        <v>0</v>
      </c>
    </row>
    <row r="76" spans="14:22" ht="15.75">
      <c r="N76" s="272" t="s">
        <v>208</v>
      </c>
      <c r="O76" s="271" t="s">
        <v>205</v>
      </c>
      <c r="P76" s="271">
        <v>800</v>
      </c>
      <c r="Q76" s="270">
        <v>0</v>
      </c>
      <c r="R76" s="270">
        <v>0</v>
      </c>
      <c r="S76" s="268">
        <v>1683</v>
      </c>
      <c r="T76" s="269">
        <v>1683</v>
      </c>
      <c r="U76" s="268">
        <v>1683</v>
      </c>
      <c r="V76" s="201">
        <v>0</v>
      </c>
    </row>
    <row r="77" spans="14:22" ht="15.75">
      <c r="N77" s="272" t="s">
        <v>209</v>
      </c>
      <c r="O77" s="271" t="s">
        <v>205</v>
      </c>
      <c r="P77" s="271" t="s">
        <v>269</v>
      </c>
      <c r="Q77" s="270">
        <v>1</v>
      </c>
      <c r="R77" s="270">
        <v>4</v>
      </c>
      <c r="S77" s="268">
        <v>1683</v>
      </c>
      <c r="T77" s="269">
        <v>1683</v>
      </c>
      <c r="U77" s="268">
        <v>1683</v>
      </c>
      <c r="V77" s="200">
        <v>0</v>
      </c>
    </row>
    <row r="78" spans="14:22" ht="63">
      <c r="N78" s="275" t="s">
        <v>210</v>
      </c>
      <c r="O78" s="274" t="s">
        <v>211</v>
      </c>
      <c r="P78" s="274" t="s">
        <v>14</v>
      </c>
      <c r="Q78" s="273">
        <v>0</v>
      </c>
      <c r="R78" s="273">
        <v>0</v>
      </c>
      <c r="S78" s="263">
        <v>6672</v>
      </c>
      <c r="T78" s="264">
        <v>0</v>
      </c>
      <c r="U78" s="263">
        <v>0</v>
      </c>
      <c r="V78" s="201">
        <v>0</v>
      </c>
    </row>
    <row r="79" spans="14:22" ht="15.75">
      <c r="N79" s="272" t="s">
        <v>212</v>
      </c>
      <c r="O79" s="271" t="s">
        <v>211</v>
      </c>
      <c r="P79" s="271">
        <v>500</v>
      </c>
      <c r="Q79" s="270">
        <v>0</v>
      </c>
      <c r="R79" s="270">
        <v>0</v>
      </c>
      <c r="S79" s="268">
        <v>6672</v>
      </c>
      <c r="T79" s="269">
        <v>0</v>
      </c>
      <c r="U79" s="268">
        <v>0</v>
      </c>
      <c r="V79" s="201">
        <v>0</v>
      </c>
    </row>
    <row r="80" spans="14:22" ht="15.75">
      <c r="N80" s="272" t="s">
        <v>213</v>
      </c>
      <c r="O80" s="271" t="s">
        <v>211</v>
      </c>
      <c r="P80" s="271" t="s">
        <v>270</v>
      </c>
      <c r="Q80" s="270">
        <v>1</v>
      </c>
      <c r="R80" s="270">
        <v>4</v>
      </c>
      <c r="S80" s="268">
        <v>6672</v>
      </c>
      <c r="T80" s="269">
        <v>0</v>
      </c>
      <c r="U80" s="268">
        <v>0</v>
      </c>
      <c r="V80" s="201">
        <v>0</v>
      </c>
    </row>
    <row r="81" spans="14:22" ht="47.25">
      <c r="N81" s="275" t="s">
        <v>365</v>
      </c>
      <c r="O81" s="274" t="s">
        <v>296</v>
      </c>
      <c r="P81" s="274" t="s">
        <v>14</v>
      </c>
      <c r="Q81" s="273">
        <v>0</v>
      </c>
      <c r="R81" s="273">
        <v>0</v>
      </c>
      <c r="S81" s="263">
        <v>122990</v>
      </c>
      <c r="T81" s="264">
        <v>0</v>
      </c>
      <c r="U81" s="263">
        <v>0</v>
      </c>
      <c r="V81" s="201">
        <v>0</v>
      </c>
    </row>
    <row r="82" spans="14:22" ht="15.75">
      <c r="N82" s="272" t="s">
        <v>212</v>
      </c>
      <c r="O82" s="271" t="s">
        <v>296</v>
      </c>
      <c r="P82" s="271">
        <v>500</v>
      </c>
      <c r="Q82" s="270">
        <v>0</v>
      </c>
      <c r="R82" s="270">
        <v>0</v>
      </c>
      <c r="S82" s="268">
        <v>122990</v>
      </c>
      <c r="T82" s="269">
        <v>0</v>
      </c>
      <c r="U82" s="268">
        <v>0</v>
      </c>
      <c r="V82" s="200">
        <v>0</v>
      </c>
    </row>
    <row r="83" spans="14:22" ht="15.75">
      <c r="N83" s="272" t="s">
        <v>213</v>
      </c>
      <c r="O83" s="271" t="s">
        <v>296</v>
      </c>
      <c r="P83" s="271" t="s">
        <v>270</v>
      </c>
      <c r="Q83" s="270">
        <v>1</v>
      </c>
      <c r="R83" s="270">
        <v>4</v>
      </c>
      <c r="S83" s="268">
        <v>122990</v>
      </c>
      <c r="T83" s="269">
        <v>0</v>
      </c>
      <c r="U83" s="268">
        <v>0</v>
      </c>
      <c r="V83" s="201">
        <v>0</v>
      </c>
    </row>
    <row r="84" spans="14:22" ht="47.25">
      <c r="N84" s="275" t="s">
        <v>217</v>
      </c>
      <c r="O84" s="274" t="s">
        <v>218</v>
      </c>
      <c r="P84" s="274" t="s">
        <v>14</v>
      </c>
      <c r="Q84" s="273">
        <v>0</v>
      </c>
      <c r="R84" s="273">
        <v>0</v>
      </c>
      <c r="S84" s="263">
        <v>26400</v>
      </c>
      <c r="T84" s="264">
        <v>0</v>
      </c>
      <c r="U84" s="263">
        <v>0</v>
      </c>
      <c r="V84" s="201">
        <v>0</v>
      </c>
    </row>
    <row r="85" spans="14:22" ht="15.75">
      <c r="N85" s="272" t="s">
        <v>212</v>
      </c>
      <c r="O85" s="271" t="s">
        <v>218</v>
      </c>
      <c r="P85" s="271">
        <v>500</v>
      </c>
      <c r="Q85" s="270">
        <v>0</v>
      </c>
      <c r="R85" s="270">
        <v>0</v>
      </c>
      <c r="S85" s="268">
        <v>26400</v>
      </c>
      <c r="T85" s="269">
        <v>0</v>
      </c>
      <c r="U85" s="268">
        <v>0</v>
      </c>
      <c r="V85" s="200">
        <v>0</v>
      </c>
    </row>
    <row r="86" spans="14:22" ht="15.75">
      <c r="N86" s="272" t="s">
        <v>213</v>
      </c>
      <c r="O86" s="271" t="s">
        <v>218</v>
      </c>
      <c r="P86" s="271" t="s">
        <v>270</v>
      </c>
      <c r="Q86" s="270">
        <v>1</v>
      </c>
      <c r="R86" s="270">
        <v>6</v>
      </c>
      <c r="S86" s="268">
        <v>26400</v>
      </c>
      <c r="T86" s="269">
        <v>0</v>
      </c>
      <c r="U86" s="268">
        <v>0</v>
      </c>
      <c r="V86" s="201">
        <v>0</v>
      </c>
    </row>
    <row r="87" spans="14:22" ht="31.5">
      <c r="N87" s="275" t="s">
        <v>220</v>
      </c>
      <c r="O87" s="274" t="s">
        <v>221</v>
      </c>
      <c r="P87" s="274" t="s">
        <v>14</v>
      </c>
      <c r="Q87" s="273">
        <v>0</v>
      </c>
      <c r="R87" s="273">
        <v>0</v>
      </c>
      <c r="S87" s="263">
        <v>20100</v>
      </c>
      <c r="T87" s="264">
        <v>0</v>
      </c>
      <c r="U87" s="263">
        <v>0</v>
      </c>
      <c r="V87" s="201">
        <v>0</v>
      </c>
    </row>
    <row r="88" spans="14:22" ht="31.5">
      <c r="N88" s="272" t="s">
        <v>206</v>
      </c>
      <c r="O88" s="271" t="s">
        <v>221</v>
      </c>
      <c r="P88" s="271">
        <v>200</v>
      </c>
      <c r="Q88" s="270">
        <v>0</v>
      </c>
      <c r="R88" s="270">
        <v>0</v>
      </c>
      <c r="S88" s="268">
        <v>15100</v>
      </c>
      <c r="T88" s="269">
        <v>0</v>
      </c>
      <c r="U88" s="268">
        <v>0</v>
      </c>
      <c r="V88" s="200">
        <v>239400</v>
      </c>
    </row>
    <row r="89" spans="14:22" ht="47.25">
      <c r="N89" s="272" t="s">
        <v>207</v>
      </c>
      <c r="O89" s="271" t="s">
        <v>221</v>
      </c>
      <c r="P89" s="271" t="s">
        <v>267</v>
      </c>
      <c r="Q89" s="270">
        <v>1</v>
      </c>
      <c r="R89" s="270">
        <v>13</v>
      </c>
      <c r="S89" s="268">
        <v>15100</v>
      </c>
      <c r="T89" s="269">
        <v>0</v>
      </c>
      <c r="U89" s="268">
        <v>0</v>
      </c>
      <c r="V89" s="201">
        <v>239400</v>
      </c>
    </row>
    <row r="90" spans="14:22" ht="15.75">
      <c r="N90" s="272" t="s">
        <v>208</v>
      </c>
      <c r="O90" s="271" t="s">
        <v>221</v>
      </c>
      <c r="P90" s="271">
        <v>800</v>
      </c>
      <c r="Q90" s="270">
        <v>0</v>
      </c>
      <c r="R90" s="270">
        <v>0</v>
      </c>
      <c r="S90" s="268">
        <v>5000</v>
      </c>
      <c r="T90" s="269">
        <v>0</v>
      </c>
      <c r="U90" s="268">
        <v>0</v>
      </c>
      <c r="V90" s="201">
        <v>239400</v>
      </c>
    </row>
    <row r="91" spans="14:22" ht="15.75">
      <c r="N91" s="272" t="s">
        <v>209</v>
      </c>
      <c r="O91" s="271" t="s">
        <v>221</v>
      </c>
      <c r="P91" s="271" t="s">
        <v>269</v>
      </c>
      <c r="Q91" s="270">
        <v>1</v>
      </c>
      <c r="R91" s="270">
        <v>13</v>
      </c>
      <c r="S91" s="268">
        <v>5000</v>
      </c>
      <c r="T91" s="269">
        <v>0</v>
      </c>
      <c r="U91" s="268">
        <v>0</v>
      </c>
      <c r="V91" s="200">
        <v>0</v>
      </c>
    </row>
    <row r="92" spans="14:22" ht="47.25">
      <c r="N92" s="275" t="s">
        <v>224</v>
      </c>
      <c r="O92" s="274" t="s">
        <v>225</v>
      </c>
      <c r="P92" s="274" t="s">
        <v>14</v>
      </c>
      <c r="Q92" s="273">
        <v>0</v>
      </c>
      <c r="R92" s="273">
        <v>0</v>
      </c>
      <c r="S92" s="263">
        <v>1000</v>
      </c>
      <c r="T92" s="264">
        <v>0</v>
      </c>
      <c r="U92" s="263">
        <v>0</v>
      </c>
      <c r="V92" s="201">
        <v>0</v>
      </c>
    </row>
    <row r="93" spans="14:22" ht="31.5">
      <c r="N93" s="272" t="s">
        <v>206</v>
      </c>
      <c r="O93" s="271" t="s">
        <v>225</v>
      </c>
      <c r="P93" s="271">
        <v>200</v>
      </c>
      <c r="Q93" s="270">
        <v>0</v>
      </c>
      <c r="R93" s="270">
        <v>0</v>
      </c>
      <c r="S93" s="268">
        <v>1000</v>
      </c>
      <c r="T93" s="269">
        <v>0</v>
      </c>
      <c r="U93" s="268">
        <v>0</v>
      </c>
      <c r="V93" s="201">
        <v>0</v>
      </c>
    </row>
    <row r="94" spans="14:22" ht="47.25">
      <c r="N94" s="272" t="s">
        <v>207</v>
      </c>
      <c r="O94" s="271" t="s">
        <v>225</v>
      </c>
      <c r="P94" s="271" t="s">
        <v>267</v>
      </c>
      <c r="Q94" s="270">
        <v>3</v>
      </c>
      <c r="R94" s="270">
        <v>9</v>
      </c>
      <c r="S94" s="268">
        <v>1000</v>
      </c>
      <c r="T94" s="269">
        <v>0</v>
      </c>
      <c r="U94" s="268">
        <v>0</v>
      </c>
      <c r="V94" s="200">
        <v>796630</v>
      </c>
    </row>
    <row r="95" spans="14:22" ht="15.75">
      <c r="N95" s="275" t="s">
        <v>228</v>
      </c>
      <c r="O95" s="274" t="s">
        <v>229</v>
      </c>
      <c r="P95" s="274" t="s">
        <v>14</v>
      </c>
      <c r="Q95" s="273">
        <v>0</v>
      </c>
      <c r="R95" s="273">
        <v>0</v>
      </c>
      <c r="S95" s="263">
        <v>7095.5</v>
      </c>
      <c r="T95" s="264">
        <v>0</v>
      </c>
      <c r="U95" s="263">
        <v>0</v>
      </c>
      <c r="V95" s="201">
        <v>796630</v>
      </c>
    </row>
    <row r="96" spans="14:22" ht="31.5">
      <c r="N96" s="272" t="s">
        <v>206</v>
      </c>
      <c r="O96" s="271" t="s">
        <v>229</v>
      </c>
      <c r="P96" s="271">
        <v>200</v>
      </c>
      <c r="Q96" s="270">
        <v>0</v>
      </c>
      <c r="R96" s="270">
        <v>0</v>
      </c>
      <c r="S96" s="268">
        <v>7095.5</v>
      </c>
      <c r="T96" s="269">
        <v>0</v>
      </c>
      <c r="U96" s="268">
        <v>0</v>
      </c>
      <c r="V96" s="201">
        <v>796630</v>
      </c>
    </row>
    <row r="97" spans="14:22" ht="47.25">
      <c r="N97" s="272" t="s">
        <v>207</v>
      </c>
      <c r="O97" s="271" t="s">
        <v>229</v>
      </c>
      <c r="P97" s="271" t="s">
        <v>267</v>
      </c>
      <c r="Q97" s="270">
        <v>3</v>
      </c>
      <c r="R97" s="270">
        <v>10</v>
      </c>
      <c r="S97" s="268">
        <v>7095.5</v>
      </c>
      <c r="T97" s="269">
        <v>0</v>
      </c>
      <c r="U97" s="268">
        <v>0</v>
      </c>
      <c r="V97" s="200">
        <v>119733</v>
      </c>
    </row>
    <row r="98" spans="14:22" ht="31.5">
      <c r="N98" s="275" t="s">
        <v>230</v>
      </c>
      <c r="O98" s="274" t="s">
        <v>231</v>
      </c>
      <c r="P98" s="274" t="s">
        <v>14</v>
      </c>
      <c r="Q98" s="273">
        <v>0</v>
      </c>
      <c r="R98" s="273">
        <v>0</v>
      </c>
      <c r="S98" s="263">
        <v>283080</v>
      </c>
      <c r="T98" s="264">
        <v>195296.25</v>
      </c>
      <c r="U98" s="263">
        <v>239400</v>
      </c>
      <c r="V98" s="201">
        <v>119733</v>
      </c>
    </row>
    <row r="99" spans="14:22" ht="31.5">
      <c r="N99" s="272" t="s">
        <v>206</v>
      </c>
      <c r="O99" s="271" t="s">
        <v>231</v>
      </c>
      <c r="P99" s="271">
        <v>200</v>
      </c>
      <c r="Q99" s="270">
        <v>0</v>
      </c>
      <c r="R99" s="270">
        <v>0</v>
      </c>
      <c r="S99" s="268">
        <v>283080</v>
      </c>
      <c r="T99" s="269">
        <v>195296.25</v>
      </c>
      <c r="U99" s="268">
        <v>239400</v>
      </c>
      <c r="V99" s="201">
        <v>119733</v>
      </c>
    </row>
    <row r="100" spans="14:22" ht="47.25">
      <c r="N100" s="272" t="s">
        <v>207</v>
      </c>
      <c r="O100" s="271" t="s">
        <v>231</v>
      </c>
      <c r="P100" s="271" t="s">
        <v>267</v>
      </c>
      <c r="Q100" s="270">
        <v>3</v>
      </c>
      <c r="R100" s="270">
        <v>10</v>
      </c>
      <c r="S100" s="268">
        <v>283080</v>
      </c>
      <c r="T100" s="269">
        <v>195296.25</v>
      </c>
      <c r="U100" s="268">
        <v>239400</v>
      </c>
      <c r="V100" s="200">
        <v>136200</v>
      </c>
    </row>
    <row r="101" spans="14:22" ht="31.5">
      <c r="N101" s="275" t="s">
        <v>235</v>
      </c>
      <c r="O101" s="274" t="s">
        <v>236</v>
      </c>
      <c r="P101" s="274" t="s">
        <v>14</v>
      </c>
      <c r="Q101" s="273">
        <v>0</v>
      </c>
      <c r="R101" s="273">
        <v>0</v>
      </c>
      <c r="S101" s="263">
        <v>1000</v>
      </c>
      <c r="T101" s="264">
        <v>0</v>
      </c>
      <c r="U101" s="263">
        <v>0</v>
      </c>
      <c r="V101" s="201">
        <v>136200</v>
      </c>
    </row>
    <row r="102" spans="14:22" ht="31.5">
      <c r="N102" s="272" t="s">
        <v>206</v>
      </c>
      <c r="O102" s="271" t="s">
        <v>236</v>
      </c>
      <c r="P102" s="271">
        <v>200</v>
      </c>
      <c r="Q102" s="270">
        <v>0</v>
      </c>
      <c r="R102" s="270">
        <v>0</v>
      </c>
      <c r="S102" s="268">
        <v>1000</v>
      </c>
      <c r="T102" s="269">
        <v>0</v>
      </c>
      <c r="U102" s="268">
        <v>0</v>
      </c>
      <c r="V102" s="201">
        <v>136200</v>
      </c>
    </row>
    <row r="103" spans="14:22" ht="47.25">
      <c r="N103" s="272" t="s">
        <v>207</v>
      </c>
      <c r="O103" s="271" t="s">
        <v>236</v>
      </c>
      <c r="P103" s="271" t="s">
        <v>267</v>
      </c>
      <c r="Q103" s="270">
        <v>3</v>
      </c>
      <c r="R103" s="270">
        <v>14</v>
      </c>
      <c r="S103" s="268">
        <v>1000</v>
      </c>
      <c r="T103" s="269">
        <v>0</v>
      </c>
      <c r="U103" s="268">
        <v>0</v>
      </c>
      <c r="V103" s="200">
        <v>0</v>
      </c>
    </row>
    <row r="104" spans="14:22" ht="47.25">
      <c r="N104" s="275" t="s">
        <v>243</v>
      </c>
      <c r="O104" s="274" t="s">
        <v>244</v>
      </c>
      <c r="P104" s="274" t="s">
        <v>14</v>
      </c>
      <c r="Q104" s="273">
        <v>0</v>
      </c>
      <c r="R104" s="273">
        <v>0</v>
      </c>
      <c r="S104" s="263">
        <v>119733</v>
      </c>
      <c r="T104" s="264">
        <v>119733</v>
      </c>
      <c r="U104" s="263">
        <v>119733</v>
      </c>
      <c r="V104" s="201">
        <v>0</v>
      </c>
    </row>
    <row r="105" spans="14:22" ht="31.5">
      <c r="N105" s="272" t="s">
        <v>206</v>
      </c>
      <c r="O105" s="271" t="s">
        <v>244</v>
      </c>
      <c r="P105" s="271">
        <v>200</v>
      </c>
      <c r="Q105" s="270">
        <v>0</v>
      </c>
      <c r="R105" s="270">
        <v>0</v>
      </c>
      <c r="S105" s="268">
        <v>119733</v>
      </c>
      <c r="T105" s="269">
        <v>119733</v>
      </c>
      <c r="U105" s="268">
        <v>119733</v>
      </c>
      <c r="V105" s="201">
        <v>0</v>
      </c>
    </row>
    <row r="106" spans="14:22" ht="47.25">
      <c r="N106" s="272" t="s">
        <v>207</v>
      </c>
      <c r="O106" s="271" t="s">
        <v>244</v>
      </c>
      <c r="P106" s="271" t="s">
        <v>267</v>
      </c>
      <c r="Q106" s="270">
        <v>5</v>
      </c>
      <c r="R106" s="270">
        <v>1</v>
      </c>
      <c r="S106" s="268">
        <v>119733</v>
      </c>
      <c r="T106" s="269">
        <v>119733</v>
      </c>
      <c r="U106" s="268">
        <v>119733</v>
      </c>
      <c r="V106" s="200">
        <v>488100</v>
      </c>
    </row>
    <row r="107" spans="14:22" ht="31.5">
      <c r="N107" s="275" t="s">
        <v>307</v>
      </c>
      <c r="O107" s="274" t="s">
        <v>308</v>
      </c>
      <c r="P107" s="274" t="s">
        <v>14</v>
      </c>
      <c r="Q107" s="273">
        <v>0</v>
      </c>
      <c r="R107" s="273">
        <v>0</v>
      </c>
      <c r="S107" s="263">
        <v>136200</v>
      </c>
      <c r="T107" s="264">
        <v>136200</v>
      </c>
      <c r="U107" s="263">
        <v>136200</v>
      </c>
      <c r="V107" s="201">
        <v>488100</v>
      </c>
    </row>
    <row r="108" spans="14:22" ht="31.5">
      <c r="N108" s="272" t="s">
        <v>206</v>
      </c>
      <c r="O108" s="271" t="s">
        <v>308</v>
      </c>
      <c r="P108" s="271">
        <v>200</v>
      </c>
      <c r="Q108" s="270">
        <v>0</v>
      </c>
      <c r="R108" s="270">
        <v>0</v>
      </c>
      <c r="S108" s="268">
        <v>136200</v>
      </c>
      <c r="T108" s="269">
        <v>136200</v>
      </c>
      <c r="U108" s="268">
        <v>136200</v>
      </c>
      <c r="V108" s="201">
        <v>488100</v>
      </c>
    </row>
    <row r="109" spans="14:22" ht="47.25">
      <c r="N109" s="272" t="s">
        <v>207</v>
      </c>
      <c r="O109" s="271" t="s">
        <v>308</v>
      </c>
      <c r="P109" s="271" t="s">
        <v>267</v>
      </c>
      <c r="Q109" s="270">
        <v>5</v>
      </c>
      <c r="R109" s="270">
        <v>1</v>
      </c>
      <c r="S109" s="268">
        <v>136200</v>
      </c>
      <c r="T109" s="269">
        <v>136200</v>
      </c>
      <c r="U109" s="268">
        <v>136200</v>
      </c>
      <c r="V109" s="200">
        <v>0</v>
      </c>
    </row>
    <row r="110" spans="14:22" ht="15.75">
      <c r="N110" s="275" t="s">
        <v>250</v>
      </c>
      <c r="O110" s="274" t="s">
        <v>384</v>
      </c>
      <c r="P110" s="274" t="s">
        <v>14</v>
      </c>
      <c r="Q110" s="273">
        <v>0</v>
      </c>
      <c r="R110" s="273">
        <v>0</v>
      </c>
      <c r="S110" s="263">
        <v>27000</v>
      </c>
      <c r="T110" s="264">
        <v>27940</v>
      </c>
      <c r="U110" s="263">
        <v>33900</v>
      </c>
      <c r="V110" s="201">
        <v>0</v>
      </c>
    </row>
    <row r="111" spans="14:22" ht="31.5">
      <c r="N111" s="272" t="s">
        <v>206</v>
      </c>
      <c r="O111" s="271" t="s">
        <v>384</v>
      </c>
      <c r="P111" s="271">
        <v>200</v>
      </c>
      <c r="Q111" s="270">
        <v>0</v>
      </c>
      <c r="R111" s="270">
        <v>0</v>
      </c>
      <c r="S111" s="268">
        <v>27000</v>
      </c>
      <c r="T111" s="269">
        <v>27940</v>
      </c>
      <c r="U111" s="268">
        <v>33900</v>
      </c>
      <c r="V111" s="201">
        <v>0</v>
      </c>
    </row>
    <row r="112" spans="14:22" ht="47.25">
      <c r="N112" s="272" t="s">
        <v>207</v>
      </c>
      <c r="O112" s="271" t="s">
        <v>384</v>
      </c>
      <c r="P112" s="271" t="s">
        <v>267</v>
      </c>
      <c r="Q112" s="270">
        <v>5</v>
      </c>
      <c r="R112" s="270">
        <v>3</v>
      </c>
      <c r="S112" s="268">
        <v>27000</v>
      </c>
      <c r="T112" s="269">
        <v>27940</v>
      </c>
      <c r="U112" s="268">
        <v>33900</v>
      </c>
      <c r="V112" s="200">
        <v>0</v>
      </c>
    </row>
    <row r="113" spans="14:22" ht="63">
      <c r="N113" s="275" t="s">
        <v>253</v>
      </c>
      <c r="O113" s="274" t="s">
        <v>254</v>
      </c>
      <c r="P113" s="274" t="s">
        <v>14</v>
      </c>
      <c r="Q113" s="273">
        <v>0</v>
      </c>
      <c r="R113" s="273">
        <v>0</v>
      </c>
      <c r="S113" s="263">
        <v>90000</v>
      </c>
      <c r="T113" s="264">
        <v>0</v>
      </c>
      <c r="U113" s="263">
        <v>0</v>
      </c>
      <c r="V113" s="201">
        <v>0</v>
      </c>
    </row>
    <row r="114" spans="14:22" ht="15.75">
      <c r="N114" s="272" t="s">
        <v>212</v>
      </c>
      <c r="O114" s="271" t="s">
        <v>254</v>
      </c>
      <c r="P114" s="271">
        <v>500</v>
      </c>
      <c r="Q114" s="270">
        <v>0</v>
      </c>
      <c r="R114" s="270">
        <v>0</v>
      </c>
      <c r="S114" s="268">
        <v>90000</v>
      </c>
      <c r="T114" s="269">
        <v>0</v>
      </c>
      <c r="U114" s="268">
        <v>0</v>
      </c>
      <c r="V114" s="201">
        <v>0</v>
      </c>
    </row>
    <row r="115" spans="14:22" ht="15.75">
      <c r="N115" s="272" t="s">
        <v>213</v>
      </c>
      <c r="O115" s="271" t="s">
        <v>254</v>
      </c>
      <c r="P115" s="271" t="s">
        <v>270</v>
      </c>
      <c r="Q115" s="270">
        <v>8</v>
      </c>
      <c r="R115" s="270">
        <v>1</v>
      </c>
      <c r="S115" s="268">
        <v>90000</v>
      </c>
      <c r="T115" s="269">
        <v>0</v>
      </c>
      <c r="U115" s="268">
        <v>0</v>
      </c>
      <c r="V115" s="200">
        <v>295056.5</v>
      </c>
    </row>
    <row r="116" spans="14:22" ht="31.5">
      <c r="N116" s="275" t="s">
        <v>195</v>
      </c>
      <c r="O116" s="274" t="s">
        <v>197</v>
      </c>
      <c r="P116" s="274" t="s">
        <v>14</v>
      </c>
      <c r="Q116" s="273">
        <v>0</v>
      </c>
      <c r="R116" s="273">
        <v>0</v>
      </c>
      <c r="S116" s="263">
        <v>488100</v>
      </c>
      <c r="T116" s="264">
        <v>488100</v>
      </c>
      <c r="U116" s="263">
        <v>488100</v>
      </c>
      <c r="V116" s="201">
        <v>295056.5</v>
      </c>
    </row>
    <row r="117" spans="14:22" ht="31.5">
      <c r="N117" s="272" t="s">
        <v>257</v>
      </c>
      <c r="O117" s="271" t="s">
        <v>197</v>
      </c>
      <c r="P117" s="271">
        <v>300</v>
      </c>
      <c r="Q117" s="270">
        <v>0</v>
      </c>
      <c r="R117" s="270">
        <v>0</v>
      </c>
      <c r="S117" s="268">
        <v>488100</v>
      </c>
      <c r="T117" s="269">
        <v>488100</v>
      </c>
      <c r="U117" s="268">
        <v>488100</v>
      </c>
      <c r="V117" s="201">
        <v>295056.5</v>
      </c>
    </row>
    <row r="118" spans="14:22" ht="31.5">
      <c r="N118" s="272" t="s">
        <v>258</v>
      </c>
      <c r="O118" s="271" t="s">
        <v>197</v>
      </c>
      <c r="P118" s="271" t="s">
        <v>271</v>
      </c>
      <c r="Q118" s="270">
        <v>10</v>
      </c>
      <c r="R118" s="270">
        <v>1</v>
      </c>
      <c r="S118" s="268">
        <v>488100</v>
      </c>
      <c r="T118" s="269">
        <v>488100</v>
      </c>
      <c r="U118" s="268">
        <v>488100</v>
      </c>
      <c r="V118" s="200">
        <v>0</v>
      </c>
    </row>
    <row r="119" spans="14:22" ht="126">
      <c r="N119" s="275" t="s">
        <v>261</v>
      </c>
      <c r="O119" s="274" t="s">
        <v>262</v>
      </c>
      <c r="P119" s="274" t="s">
        <v>14</v>
      </c>
      <c r="Q119" s="273">
        <v>0</v>
      </c>
      <c r="R119" s="273">
        <v>0</v>
      </c>
      <c r="S119" s="263">
        <v>42440</v>
      </c>
      <c r="T119" s="264">
        <v>0</v>
      </c>
      <c r="U119" s="263">
        <v>0</v>
      </c>
      <c r="V119" s="201">
        <v>0</v>
      </c>
    </row>
    <row r="120" spans="14:22" ht="15.75">
      <c r="N120" s="272" t="s">
        <v>212</v>
      </c>
      <c r="O120" s="271" t="s">
        <v>262</v>
      </c>
      <c r="P120" s="271">
        <v>500</v>
      </c>
      <c r="Q120" s="270">
        <v>0</v>
      </c>
      <c r="R120" s="270">
        <v>0</v>
      </c>
      <c r="S120" s="268">
        <v>42440</v>
      </c>
      <c r="T120" s="269">
        <v>0</v>
      </c>
      <c r="U120" s="268">
        <v>0</v>
      </c>
      <c r="V120" s="201">
        <v>0</v>
      </c>
    </row>
    <row r="121" spans="14:22" ht="15.75">
      <c r="N121" s="272" t="s">
        <v>213</v>
      </c>
      <c r="O121" s="271" t="s">
        <v>262</v>
      </c>
      <c r="P121" s="271" t="s">
        <v>270</v>
      </c>
      <c r="Q121" s="270">
        <v>11</v>
      </c>
      <c r="R121" s="270">
        <v>2</v>
      </c>
      <c r="S121" s="268">
        <v>42440</v>
      </c>
      <c r="T121" s="269">
        <v>0</v>
      </c>
      <c r="U121" s="268">
        <v>0</v>
      </c>
      <c r="V121" s="200">
        <v>5901130</v>
      </c>
    </row>
    <row r="122" spans="14:22" ht="47.25">
      <c r="N122" s="275" t="s">
        <v>368</v>
      </c>
      <c r="O122" s="274" t="s">
        <v>369</v>
      </c>
      <c r="P122" s="274" t="s">
        <v>14</v>
      </c>
      <c r="Q122" s="273">
        <v>0</v>
      </c>
      <c r="R122" s="273">
        <v>0</v>
      </c>
      <c r="S122" s="263">
        <v>166424</v>
      </c>
      <c r="T122" s="264">
        <v>183648</v>
      </c>
      <c r="U122" s="263">
        <v>201160</v>
      </c>
    </row>
    <row r="123" spans="14:22" ht="94.5">
      <c r="N123" s="272" t="s">
        <v>202</v>
      </c>
      <c r="O123" s="271" t="s">
        <v>369</v>
      </c>
      <c r="P123" s="271">
        <v>100</v>
      </c>
      <c r="Q123" s="270">
        <v>0</v>
      </c>
      <c r="R123" s="270">
        <v>0</v>
      </c>
      <c r="S123" s="268">
        <v>165524</v>
      </c>
      <c r="T123" s="269">
        <v>182748</v>
      </c>
      <c r="U123" s="268">
        <v>200260</v>
      </c>
    </row>
    <row r="124" spans="14:22" ht="31.5">
      <c r="N124" s="272" t="s">
        <v>203</v>
      </c>
      <c r="O124" s="271" t="s">
        <v>369</v>
      </c>
      <c r="P124" s="271" t="s">
        <v>268</v>
      </c>
      <c r="Q124" s="270">
        <v>2</v>
      </c>
      <c r="R124" s="270">
        <v>3</v>
      </c>
      <c r="S124" s="268">
        <v>165524</v>
      </c>
      <c r="T124" s="269">
        <v>182748</v>
      </c>
      <c r="U124" s="268">
        <v>200260</v>
      </c>
    </row>
    <row r="125" spans="14:22" ht="31.5">
      <c r="N125" s="272" t="s">
        <v>206</v>
      </c>
      <c r="O125" s="271" t="s">
        <v>369</v>
      </c>
      <c r="P125" s="271">
        <v>200</v>
      </c>
      <c r="Q125" s="270">
        <v>0</v>
      </c>
      <c r="R125" s="270">
        <v>0</v>
      </c>
      <c r="S125" s="268">
        <v>900</v>
      </c>
      <c r="T125" s="269">
        <v>900</v>
      </c>
      <c r="U125" s="268">
        <v>900</v>
      </c>
    </row>
    <row r="126" spans="14:22" ht="47.25">
      <c r="N126" s="272" t="s">
        <v>207</v>
      </c>
      <c r="O126" s="271" t="s">
        <v>369</v>
      </c>
      <c r="P126" s="271" t="s">
        <v>267</v>
      </c>
      <c r="Q126" s="270">
        <v>2</v>
      </c>
      <c r="R126" s="270">
        <v>3</v>
      </c>
      <c r="S126" s="268">
        <v>900</v>
      </c>
      <c r="T126" s="269">
        <v>900</v>
      </c>
      <c r="U126" s="268">
        <v>900</v>
      </c>
    </row>
    <row r="127" spans="14:22" ht="63">
      <c r="N127" s="275" t="s">
        <v>214</v>
      </c>
      <c r="O127" s="274" t="s">
        <v>215</v>
      </c>
      <c r="P127" s="274" t="s">
        <v>14</v>
      </c>
      <c r="Q127" s="273">
        <v>0</v>
      </c>
      <c r="R127" s="273">
        <v>0</v>
      </c>
      <c r="S127" s="263">
        <v>100</v>
      </c>
      <c r="T127" s="264">
        <v>0</v>
      </c>
      <c r="U127" s="263">
        <v>0</v>
      </c>
    </row>
    <row r="128" spans="14:22" ht="31.5">
      <c r="N128" s="272" t="s">
        <v>206</v>
      </c>
      <c r="O128" s="271" t="s">
        <v>215</v>
      </c>
      <c r="P128" s="271">
        <v>200</v>
      </c>
      <c r="Q128" s="270">
        <v>0</v>
      </c>
      <c r="R128" s="270">
        <v>0</v>
      </c>
      <c r="S128" s="268">
        <v>100</v>
      </c>
      <c r="T128" s="269">
        <v>0</v>
      </c>
      <c r="U128" s="268">
        <v>0</v>
      </c>
    </row>
    <row r="129" spans="14:21" ht="47.25">
      <c r="N129" s="272" t="s">
        <v>207</v>
      </c>
      <c r="O129" s="271" t="s">
        <v>215</v>
      </c>
      <c r="P129" s="271" t="s">
        <v>267</v>
      </c>
      <c r="Q129" s="270">
        <v>1</v>
      </c>
      <c r="R129" s="270">
        <v>4</v>
      </c>
      <c r="S129" s="268">
        <v>100</v>
      </c>
      <c r="T129" s="269">
        <v>0</v>
      </c>
      <c r="U129" s="268">
        <v>0</v>
      </c>
    </row>
    <row r="130" spans="14:21" ht="78.75">
      <c r="N130" s="275" t="s">
        <v>385</v>
      </c>
      <c r="O130" s="274" t="s">
        <v>386</v>
      </c>
      <c r="P130" s="274" t="s">
        <v>14</v>
      </c>
      <c r="Q130" s="273">
        <v>0</v>
      </c>
      <c r="R130" s="273">
        <v>0</v>
      </c>
      <c r="S130" s="263">
        <v>369000</v>
      </c>
      <c r="T130" s="264">
        <v>0</v>
      </c>
      <c r="U130" s="263">
        <v>0</v>
      </c>
    </row>
    <row r="131" spans="14:21" ht="31.5">
      <c r="N131" s="272" t="s">
        <v>206</v>
      </c>
      <c r="O131" s="271" t="s">
        <v>386</v>
      </c>
      <c r="P131" s="271">
        <v>200</v>
      </c>
      <c r="Q131" s="270">
        <v>0</v>
      </c>
      <c r="R131" s="270">
        <v>0</v>
      </c>
      <c r="S131" s="268">
        <v>369000</v>
      </c>
      <c r="T131" s="269">
        <v>0</v>
      </c>
      <c r="U131" s="268">
        <v>0</v>
      </c>
    </row>
    <row r="132" spans="14:21" ht="47.25">
      <c r="N132" s="272" t="s">
        <v>207</v>
      </c>
      <c r="O132" s="271" t="s">
        <v>386</v>
      </c>
      <c r="P132" s="271" t="s">
        <v>267</v>
      </c>
      <c r="Q132" s="270">
        <v>5</v>
      </c>
      <c r="R132" s="270">
        <v>3</v>
      </c>
      <c r="S132" s="268">
        <v>369000</v>
      </c>
      <c r="T132" s="269">
        <v>0</v>
      </c>
      <c r="U132" s="268">
        <v>0</v>
      </c>
    </row>
    <row r="133" spans="14:21" ht="173.25">
      <c r="N133" s="275" t="s">
        <v>376</v>
      </c>
      <c r="O133" s="274" t="s">
        <v>377</v>
      </c>
      <c r="P133" s="274" t="s">
        <v>14</v>
      </c>
      <c r="Q133" s="273">
        <v>0</v>
      </c>
      <c r="R133" s="273">
        <v>0</v>
      </c>
      <c r="S133" s="263">
        <v>745393.62</v>
      </c>
      <c r="T133" s="264">
        <v>5272949.72</v>
      </c>
      <c r="U133" s="263">
        <v>615686.26</v>
      </c>
    </row>
    <row r="134" spans="14:21" ht="31.5">
      <c r="N134" s="272" t="s">
        <v>206</v>
      </c>
      <c r="O134" s="271" t="s">
        <v>377</v>
      </c>
      <c r="P134" s="271">
        <v>200</v>
      </c>
      <c r="Q134" s="270">
        <v>0</v>
      </c>
      <c r="R134" s="270">
        <v>0</v>
      </c>
      <c r="S134" s="268">
        <v>745393.62</v>
      </c>
      <c r="T134" s="269">
        <v>5272949.72</v>
      </c>
      <c r="U134" s="268">
        <v>615686.26</v>
      </c>
    </row>
    <row r="135" spans="14:21" ht="47.25">
      <c r="N135" s="272" t="s">
        <v>207</v>
      </c>
      <c r="O135" s="271" t="s">
        <v>377</v>
      </c>
      <c r="P135" s="271" t="s">
        <v>267</v>
      </c>
      <c r="Q135" s="270">
        <v>4</v>
      </c>
      <c r="R135" s="270">
        <v>9</v>
      </c>
      <c r="S135" s="268">
        <v>745393.62</v>
      </c>
      <c r="T135" s="269">
        <v>5272949.72</v>
      </c>
      <c r="U135" s="268">
        <v>615686.26</v>
      </c>
    </row>
    <row r="136" spans="14:21" ht="15.75">
      <c r="N136" s="275" t="s">
        <v>263</v>
      </c>
      <c r="O136" s="274" t="s">
        <v>264</v>
      </c>
      <c r="P136" s="274" t="s">
        <v>14</v>
      </c>
      <c r="Q136" s="273">
        <v>0</v>
      </c>
      <c r="R136" s="273">
        <v>0</v>
      </c>
      <c r="S136" s="263">
        <v>0</v>
      </c>
      <c r="T136" s="264">
        <v>139483.75</v>
      </c>
      <c r="U136" s="263">
        <v>295056.5</v>
      </c>
    </row>
    <row r="137" spans="14:21" ht="15.75">
      <c r="N137" s="276" t="s">
        <v>263</v>
      </c>
      <c r="O137" s="271" t="s">
        <v>264</v>
      </c>
      <c r="P137" s="271">
        <v>900</v>
      </c>
      <c r="Q137" s="270">
        <v>0</v>
      </c>
      <c r="R137" s="270">
        <v>0</v>
      </c>
      <c r="S137" s="268">
        <v>0</v>
      </c>
      <c r="T137" s="269">
        <v>139483.75</v>
      </c>
      <c r="U137" s="268">
        <v>295056.5</v>
      </c>
    </row>
    <row r="138" spans="14:21" ht="15.75">
      <c r="N138" s="276" t="s">
        <v>263</v>
      </c>
      <c r="O138" s="271" t="s">
        <v>264</v>
      </c>
      <c r="P138" s="271" t="s">
        <v>265</v>
      </c>
      <c r="Q138" s="270">
        <v>99</v>
      </c>
      <c r="R138" s="270">
        <v>99</v>
      </c>
      <c r="S138" s="268">
        <v>0</v>
      </c>
      <c r="T138" s="269">
        <v>139483.75</v>
      </c>
      <c r="U138" s="268">
        <v>295056.5</v>
      </c>
    </row>
    <row r="139" spans="14:21" ht="63">
      <c r="N139" s="275" t="s">
        <v>324</v>
      </c>
      <c r="O139" s="274" t="s">
        <v>325</v>
      </c>
      <c r="P139" s="274" t="s">
        <v>14</v>
      </c>
      <c r="Q139" s="273">
        <v>0</v>
      </c>
      <c r="R139" s="273">
        <v>0</v>
      </c>
      <c r="S139" s="263">
        <v>1280960</v>
      </c>
      <c r="T139" s="264">
        <v>0</v>
      </c>
      <c r="U139" s="263">
        <v>0</v>
      </c>
    </row>
    <row r="140" spans="14:21" ht="31.5">
      <c r="N140" s="272" t="s">
        <v>206</v>
      </c>
      <c r="O140" s="271" t="s">
        <v>325</v>
      </c>
      <c r="P140" s="271">
        <v>200</v>
      </c>
      <c r="Q140" s="270">
        <v>0</v>
      </c>
      <c r="R140" s="270">
        <v>0</v>
      </c>
      <c r="S140" s="268">
        <v>1280960</v>
      </c>
      <c r="T140" s="269">
        <v>0</v>
      </c>
      <c r="U140" s="268">
        <v>0</v>
      </c>
    </row>
    <row r="141" spans="14:21" ht="47.25">
      <c r="N141" s="272" t="s">
        <v>207</v>
      </c>
      <c r="O141" s="271" t="s">
        <v>325</v>
      </c>
      <c r="P141" s="271" t="s">
        <v>267</v>
      </c>
      <c r="Q141" s="270">
        <v>5</v>
      </c>
      <c r="R141" s="270">
        <v>3</v>
      </c>
      <c r="S141" s="268">
        <v>1280960</v>
      </c>
      <c r="T141" s="269">
        <v>0</v>
      </c>
      <c r="U141" s="268">
        <v>0</v>
      </c>
    </row>
    <row r="142" spans="14:21" ht="189">
      <c r="N142" s="275" t="s">
        <v>378</v>
      </c>
      <c r="O142" s="274" t="s">
        <v>379</v>
      </c>
      <c r="P142" s="274" t="s">
        <v>14</v>
      </c>
      <c r="Q142" s="273">
        <v>0</v>
      </c>
      <c r="R142" s="273">
        <v>0</v>
      </c>
      <c r="S142" s="263">
        <v>11351.18</v>
      </c>
      <c r="T142" s="264">
        <v>80298.73</v>
      </c>
      <c r="U142" s="263">
        <v>9375.94</v>
      </c>
    </row>
    <row r="143" spans="14:21" ht="31.5">
      <c r="N143" s="272" t="s">
        <v>206</v>
      </c>
      <c r="O143" s="271" t="s">
        <v>379</v>
      </c>
      <c r="P143" s="271">
        <v>200</v>
      </c>
      <c r="Q143" s="270">
        <v>0</v>
      </c>
      <c r="R143" s="270">
        <v>0</v>
      </c>
      <c r="S143" s="268">
        <v>11351.18</v>
      </c>
      <c r="T143" s="269">
        <v>80298.73</v>
      </c>
      <c r="U143" s="268">
        <v>9375.94</v>
      </c>
    </row>
    <row r="144" spans="14:21" ht="47.25">
      <c r="N144" s="272" t="s">
        <v>207</v>
      </c>
      <c r="O144" s="271" t="s">
        <v>379</v>
      </c>
      <c r="P144" s="271" t="s">
        <v>267</v>
      </c>
      <c r="Q144" s="270">
        <v>4</v>
      </c>
      <c r="R144" s="270">
        <v>9</v>
      </c>
      <c r="S144" s="268">
        <v>11351.18</v>
      </c>
      <c r="T144" s="269">
        <v>80298.73</v>
      </c>
      <c r="U144" s="268">
        <v>9375.94</v>
      </c>
    </row>
    <row r="145" spans="14:21" ht="31.5">
      <c r="N145" s="275" t="s">
        <v>387</v>
      </c>
      <c r="O145" s="274" t="s">
        <v>388</v>
      </c>
      <c r="P145" s="274" t="s">
        <v>14</v>
      </c>
      <c r="Q145" s="273">
        <v>0</v>
      </c>
      <c r="R145" s="273">
        <v>0</v>
      </c>
      <c r="S145" s="263">
        <v>27.03</v>
      </c>
      <c r="T145" s="264">
        <v>27.97</v>
      </c>
      <c r="U145" s="263">
        <v>33.94</v>
      </c>
    </row>
    <row r="146" spans="14:21" ht="31.5">
      <c r="N146" s="272" t="s">
        <v>206</v>
      </c>
      <c r="O146" s="271" t="s">
        <v>388</v>
      </c>
      <c r="P146" s="271">
        <v>200</v>
      </c>
      <c r="Q146" s="270">
        <v>0</v>
      </c>
      <c r="R146" s="270">
        <v>0</v>
      </c>
      <c r="S146" s="268">
        <v>27.03</v>
      </c>
      <c r="T146" s="269">
        <v>27.97</v>
      </c>
      <c r="U146" s="268">
        <v>33.94</v>
      </c>
    </row>
    <row r="147" spans="14:21" ht="47.25">
      <c r="N147" s="272" t="s">
        <v>207</v>
      </c>
      <c r="O147" s="271" t="s">
        <v>388</v>
      </c>
      <c r="P147" s="271" t="s">
        <v>267</v>
      </c>
      <c r="Q147" s="270">
        <v>5</v>
      </c>
      <c r="R147" s="270">
        <v>3</v>
      </c>
      <c r="S147" s="268">
        <v>27.03</v>
      </c>
      <c r="T147" s="269">
        <v>27.97</v>
      </c>
      <c r="U147" s="268">
        <v>33.94</v>
      </c>
    </row>
    <row r="148" spans="14:21" ht="15.75">
      <c r="N148" s="265" t="s">
        <v>57</v>
      </c>
      <c r="O148" s="267"/>
      <c r="P148" s="266"/>
      <c r="Q148" s="266"/>
      <c r="R148" s="265"/>
      <c r="S148" s="263">
        <v>11148010.380000001</v>
      </c>
      <c r="T148" s="264">
        <v>11063887.720000001</v>
      </c>
      <c r="U148" s="263">
        <v>6751876.2599999998</v>
      </c>
    </row>
  </sheetData>
  <mergeCells count="7">
    <mergeCell ref="B16:K16"/>
    <mergeCell ref="S1:U5"/>
    <mergeCell ref="N8:U10"/>
    <mergeCell ref="S12:U12"/>
    <mergeCell ref="S13:S14"/>
    <mergeCell ref="T13:T14"/>
    <mergeCell ref="U13:U14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89"/>
  <sheetViews>
    <sheetView zoomScaleSheetLayoutView="100" workbookViewId="0">
      <selection activeCell="V1" sqref="V1:X4"/>
    </sheetView>
  </sheetViews>
  <sheetFormatPr defaultRowHeight="12.75"/>
  <cols>
    <col min="1" max="1" width="1.5703125" style="23" customWidth="1"/>
    <col min="2" max="14" width="0" style="23" hidden="1" customWidth="1"/>
    <col min="15" max="15" width="49.5703125" style="65" customWidth="1"/>
    <col min="16" max="16" width="8.42578125" style="65" customWidth="1"/>
    <col min="17" max="17" width="6.85546875" style="65" customWidth="1"/>
    <col min="18" max="18" width="6" style="65" customWidth="1"/>
    <col min="19" max="19" width="19.7109375" style="65" customWidth="1"/>
    <col min="20" max="20" width="5.5703125" style="65" bestFit="1" customWidth="1"/>
    <col min="21" max="23" width="18.5703125" style="65" customWidth="1"/>
    <col min="24" max="27" width="0" style="23" hidden="1" customWidth="1"/>
    <col min="28" max="28" width="8" style="23" customWidth="1"/>
    <col min="29" max="29" width="0" style="23" hidden="1" customWidth="1"/>
    <col min="30" max="252" width="9.140625" style="23" customWidth="1"/>
    <col min="253" max="16384" width="9.140625" style="23"/>
  </cols>
  <sheetData>
    <row r="1" spans="1:29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47"/>
      <c r="Q1" s="47"/>
      <c r="R1" s="47"/>
      <c r="S1" s="47"/>
      <c r="T1" s="47"/>
      <c r="U1" s="47"/>
      <c r="V1" s="333" t="s">
        <v>438</v>
      </c>
      <c r="W1" s="333"/>
      <c r="X1" s="333"/>
      <c r="Y1" s="27"/>
      <c r="Z1" s="27"/>
      <c r="AA1" s="27"/>
      <c r="AB1" s="27"/>
      <c r="AC1" s="27"/>
    </row>
    <row r="2" spans="1:29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  <c r="P2" s="47"/>
      <c r="Q2" s="47"/>
      <c r="R2" s="47"/>
      <c r="S2" s="47"/>
      <c r="T2" s="47"/>
      <c r="U2" s="47"/>
      <c r="V2" s="333"/>
      <c r="W2" s="333"/>
      <c r="X2" s="333"/>
      <c r="Y2" s="27"/>
      <c r="Z2" s="27"/>
      <c r="AA2" s="27"/>
      <c r="AB2" s="27"/>
      <c r="AC2" s="27"/>
    </row>
    <row r="3" spans="1:29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  <c r="P3" s="47"/>
      <c r="Q3" s="47"/>
      <c r="R3" s="47"/>
      <c r="S3" s="47"/>
      <c r="T3" s="47"/>
      <c r="U3" s="47"/>
      <c r="V3" s="333"/>
      <c r="W3" s="333"/>
      <c r="X3" s="333"/>
      <c r="Y3" s="27"/>
      <c r="Z3" s="27"/>
      <c r="AA3" s="27"/>
      <c r="AB3" s="27"/>
      <c r="AC3" s="27"/>
    </row>
    <row r="4" spans="1:29" ht="114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  <c r="P4" s="47"/>
      <c r="Q4" s="47"/>
      <c r="R4" s="47"/>
      <c r="S4" s="47"/>
      <c r="T4" s="47"/>
      <c r="U4" s="47"/>
      <c r="V4" s="333"/>
      <c r="W4" s="333"/>
      <c r="X4" s="333"/>
      <c r="Y4" s="27"/>
      <c r="Z4" s="27"/>
      <c r="AA4" s="27"/>
      <c r="AB4" s="27"/>
      <c r="AC4" s="27"/>
    </row>
    <row r="5" spans="1:29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7"/>
      <c r="Q5" s="47"/>
      <c r="R5" s="47"/>
      <c r="S5" s="47"/>
      <c r="T5" s="47"/>
      <c r="U5" s="47"/>
      <c r="V5" s="48"/>
      <c r="W5" s="48"/>
      <c r="X5" s="27"/>
      <c r="Y5" s="27"/>
      <c r="Z5" s="27"/>
      <c r="AA5" s="27"/>
      <c r="AB5" s="27"/>
      <c r="AC5" s="27"/>
    </row>
    <row r="6" spans="1:29" s="51" customFormat="1" ht="46.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345" t="s">
        <v>329</v>
      </c>
      <c r="P6" s="345"/>
      <c r="Q6" s="345"/>
      <c r="R6" s="345"/>
      <c r="S6" s="345"/>
      <c r="T6" s="345"/>
      <c r="U6" s="345"/>
      <c r="V6" s="345"/>
      <c r="W6" s="345"/>
      <c r="X6" s="50"/>
      <c r="Y6" s="50"/>
      <c r="Z6" s="50"/>
      <c r="AA6" s="50"/>
      <c r="AB6" s="50"/>
      <c r="AC6" s="50"/>
    </row>
    <row r="7" spans="1:29" ht="6.7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  <c r="P7" s="47"/>
      <c r="Q7" s="47"/>
      <c r="R7" s="47"/>
      <c r="S7" s="47"/>
      <c r="T7" s="47"/>
      <c r="U7" s="47"/>
      <c r="V7" s="48"/>
      <c r="W7" s="48"/>
      <c r="X7" s="27"/>
      <c r="Y7" s="27"/>
      <c r="Z7" s="27"/>
      <c r="AA7" s="27"/>
      <c r="AB7" s="27"/>
      <c r="AC7" s="27"/>
    </row>
    <row r="8" spans="1:29" ht="12.75" customHeight="1">
      <c r="A8" s="52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  <c r="P8" s="47"/>
      <c r="Q8" s="47"/>
      <c r="R8" s="47"/>
      <c r="S8" s="47"/>
      <c r="T8" s="47"/>
      <c r="U8" s="53" t="s">
        <v>13</v>
      </c>
      <c r="V8" s="53"/>
      <c r="W8" s="53"/>
      <c r="X8" s="52"/>
      <c r="Y8" s="27"/>
      <c r="Z8" s="27"/>
      <c r="AA8" s="27"/>
      <c r="AB8" s="27"/>
      <c r="AC8" s="27"/>
    </row>
    <row r="9" spans="1:29" ht="18.75" customHeight="1" thickBot="1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346" t="s">
        <v>17</v>
      </c>
      <c r="P9" s="347" t="s">
        <v>25</v>
      </c>
      <c r="Q9" s="346" t="s">
        <v>18</v>
      </c>
      <c r="R9" s="346" t="s">
        <v>19</v>
      </c>
      <c r="S9" s="346" t="s">
        <v>20</v>
      </c>
      <c r="T9" s="346" t="s">
        <v>21</v>
      </c>
      <c r="U9" s="337" t="s">
        <v>266</v>
      </c>
      <c r="V9" s="349" t="s">
        <v>284</v>
      </c>
      <c r="W9" s="349" t="s">
        <v>292</v>
      </c>
      <c r="X9" s="52"/>
      <c r="Y9" s="55"/>
      <c r="Z9" s="27"/>
      <c r="AA9" s="27"/>
      <c r="AB9" s="27"/>
      <c r="AC9" s="27"/>
    </row>
    <row r="10" spans="1:29" ht="18" customHeight="1">
      <c r="A10" s="52"/>
      <c r="B10" s="56" t="s">
        <v>26</v>
      </c>
      <c r="C10" s="57"/>
      <c r="D10" s="57" t="s">
        <v>15</v>
      </c>
      <c r="E10" s="57"/>
      <c r="F10" s="57"/>
      <c r="G10" s="57"/>
      <c r="H10" s="57"/>
      <c r="I10" s="57"/>
      <c r="J10" s="56"/>
      <c r="K10" s="57"/>
      <c r="L10" s="57"/>
      <c r="M10" s="57"/>
      <c r="N10" s="57"/>
      <c r="O10" s="346"/>
      <c r="P10" s="348"/>
      <c r="Q10" s="346"/>
      <c r="R10" s="346"/>
      <c r="S10" s="346"/>
      <c r="T10" s="346"/>
      <c r="U10" s="337"/>
      <c r="V10" s="349"/>
      <c r="W10" s="349"/>
      <c r="X10" s="58"/>
      <c r="Y10" s="58"/>
      <c r="Z10" s="58"/>
      <c r="AA10" s="58"/>
      <c r="AB10" s="55"/>
      <c r="AC10" s="27"/>
    </row>
    <row r="11" spans="1:29" ht="15" customHeight="1">
      <c r="A11" s="52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>
        <v>1</v>
      </c>
      <c r="P11" s="61">
        <v>2</v>
      </c>
      <c r="Q11" s="60">
        <v>3</v>
      </c>
      <c r="R11" s="60">
        <v>4</v>
      </c>
      <c r="S11" s="60">
        <v>5</v>
      </c>
      <c r="T11" s="60">
        <v>6</v>
      </c>
      <c r="U11" s="60">
        <v>7</v>
      </c>
      <c r="V11" s="60">
        <v>8</v>
      </c>
      <c r="W11" s="60">
        <v>9</v>
      </c>
      <c r="X11" s="58"/>
      <c r="Y11" s="58"/>
      <c r="Z11" s="58"/>
      <c r="AA11" s="58"/>
      <c r="AB11" s="55"/>
      <c r="AC11" s="27"/>
    </row>
    <row r="12" spans="1:29" ht="43.5" customHeight="1">
      <c r="A12" s="62"/>
      <c r="B12" s="343" t="s">
        <v>27</v>
      </c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63">
        <v>9999</v>
      </c>
      <c r="N12" s="64"/>
      <c r="O12" s="293" t="s">
        <v>328</v>
      </c>
      <c r="P12" s="292">
        <v>822</v>
      </c>
      <c r="Q12" s="291">
        <v>0</v>
      </c>
      <c r="R12" s="291">
        <v>0</v>
      </c>
      <c r="S12" s="290" t="s">
        <v>14</v>
      </c>
      <c r="T12" s="289" t="s">
        <v>14</v>
      </c>
      <c r="U12" s="288">
        <v>11148010.380000001</v>
      </c>
      <c r="V12" s="288">
        <v>11063887.720000001</v>
      </c>
      <c r="W12" s="277">
        <v>6751876.2599999998</v>
      </c>
      <c r="X12" s="180">
        <v>6727668</v>
      </c>
      <c r="Y12" s="341"/>
      <c r="Z12" s="342"/>
      <c r="AA12" s="342"/>
      <c r="AB12" s="52"/>
      <c r="AC12" s="27"/>
    </row>
    <row r="13" spans="1:29" ht="15" customHeight="1">
      <c r="A13" s="62"/>
      <c r="B13" s="343" t="s">
        <v>23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63">
        <v>113</v>
      </c>
      <c r="N13" s="64"/>
      <c r="O13" s="293" t="s">
        <v>23</v>
      </c>
      <c r="P13" s="292">
        <v>822</v>
      </c>
      <c r="Q13" s="291">
        <v>1</v>
      </c>
      <c r="R13" s="291">
        <v>0</v>
      </c>
      <c r="S13" s="290" t="s">
        <v>14</v>
      </c>
      <c r="T13" s="289" t="s">
        <v>14</v>
      </c>
      <c r="U13" s="288">
        <v>4039698</v>
      </c>
      <c r="V13" s="288">
        <v>3601087</v>
      </c>
      <c r="W13" s="277">
        <v>3601087</v>
      </c>
      <c r="X13" s="180">
        <v>3632379</v>
      </c>
      <c r="Y13" s="341"/>
      <c r="Z13" s="342"/>
      <c r="AA13" s="342"/>
      <c r="AB13" s="52"/>
      <c r="AC13" s="27"/>
    </row>
    <row r="14" spans="1:29" ht="43.5" customHeight="1">
      <c r="A14" s="62"/>
      <c r="B14" s="344" t="s">
        <v>28</v>
      </c>
      <c r="C14" s="344"/>
      <c r="D14" s="344"/>
      <c r="E14" s="343"/>
      <c r="F14" s="343"/>
      <c r="G14" s="343"/>
      <c r="H14" s="343"/>
      <c r="I14" s="343"/>
      <c r="J14" s="343"/>
      <c r="K14" s="343"/>
      <c r="L14" s="343"/>
      <c r="M14" s="63">
        <v>102</v>
      </c>
      <c r="N14" s="64"/>
      <c r="O14" s="293" t="s">
        <v>28</v>
      </c>
      <c r="P14" s="292">
        <v>822</v>
      </c>
      <c r="Q14" s="291">
        <v>1</v>
      </c>
      <c r="R14" s="291">
        <v>2</v>
      </c>
      <c r="S14" s="290" t="s">
        <v>14</v>
      </c>
      <c r="T14" s="289" t="s">
        <v>14</v>
      </c>
      <c r="U14" s="288">
        <v>1088109</v>
      </c>
      <c r="V14" s="288">
        <v>1088109</v>
      </c>
      <c r="W14" s="277">
        <v>1088109</v>
      </c>
      <c r="X14" s="180">
        <v>769114</v>
      </c>
      <c r="Y14" s="341"/>
      <c r="Z14" s="342"/>
      <c r="AA14" s="342"/>
      <c r="AB14" s="52"/>
      <c r="AC14" s="27"/>
    </row>
    <row r="15" spans="1:29" ht="31.5">
      <c r="O15" s="293" t="s">
        <v>198</v>
      </c>
      <c r="P15" s="292">
        <v>822</v>
      </c>
      <c r="Q15" s="291">
        <v>1</v>
      </c>
      <c r="R15" s="291">
        <v>2</v>
      </c>
      <c r="S15" s="290" t="s">
        <v>199</v>
      </c>
      <c r="T15" s="289" t="s">
        <v>14</v>
      </c>
      <c r="U15" s="288">
        <v>1088109</v>
      </c>
      <c r="V15" s="288">
        <v>1088109</v>
      </c>
      <c r="W15" s="277">
        <v>1088109</v>
      </c>
      <c r="X15" s="180">
        <v>769114</v>
      </c>
    </row>
    <row r="16" spans="1:29" ht="15.75">
      <c r="O16" s="293" t="s">
        <v>200</v>
      </c>
      <c r="P16" s="292">
        <v>822</v>
      </c>
      <c r="Q16" s="291">
        <v>1</v>
      </c>
      <c r="R16" s="291">
        <v>2</v>
      </c>
      <c r="S16" s="290" t="s">
        <v>201</v>
      </c>
      <c r="T16" s="289" t="s">
        <v>14</v>
      </c>
      <c r="U16" s="288">
        <v>1088109</v>
      </c>
      <c r="V16" s="288">
        <v>1088109</v>
      </c>
      <c r="W16" s="277">
        <v>1088109</v>
      </c>
      <c r="X16" s="180">
        <v>769114</v>
      </c>
    </row>
    <row r="17" spans="15:24" ht="94.5">
      <c r="O17" s="287" t="s">
        <v>202</v>
      </c>
      <c r="P17" s="286">
        <v>822</v>
      </c>
      <c r="Q17" s="285">
        <v>1</v>
      </c>
      <c r="R17" s="285">
        <v>2</v>
      </c>
      <c r="S17" s="284" t="s">
        <v>201</v>
      </c>
      <c r="T17" s="283">
        <v>100</v>
      </c>
      <c r="U17" s="282">
        <v>1088109</v>
      </c>
      <c r="V17" s="282">
        <v>1088109</v>
      </c>
      <c r="W17" s="281">
        <v>1088109</v>
      </c>
      <c r="X17" s="179">
        <v>769114</v>
      </c>
    </row>
    <row r="18" spans="15:24" ht="31.5">
      <c r="O18" s="287" t="s">
        <v>203</v>
      </c>
      <c r="P18" s="286">
        <v>822</v>
      </c>
      <c r="Q18" s="285">
        <v>1</v>
      </c>
      <c r="R18" s="285">
        <v>2</v>
      </c>
      <c r="S18" s="284" t="s">
        <v>201</v>
      </c>
      <c r="T18" s="283">
        <v>120</v>
      </c>
      <c r="U18" s="282">
        <v>1088109</v>
      </c>
      <c r="V18" s="282">
        <v>1088109</v>
      </c>
      <c r="W18" s="281">
        <v>1088109</v>
      </c>
      <c r="X18" s="179">
        <v>769114</v>
      </c>
    </row>
    <row r="19" spans="15:24" ht="78.75">
      <c r="O19" s="293" t="s">
        <v>294</v>
      </c>
      <c r="P19" s="292">
        <v>822</v>
      </c>
      <c r="Q19" s="291">
        <v>1</v>
      </c>
      <c r="R19" s="291">
        <v>4</v>
      </c>
      <c r="S19" s="290" t="s">
        <v>14</v>
      </c>
      <c r="T19" s="289" t="s">
        <v>14</v>
      </c>
      <c r="U19" s="288">
        <v>2905089</v>
      </c>
      <c r="V19" s="288">
        <v>2512978</v>
      </c>
      <c r="W19" s="277">
        <v>2512978</v>
      </c>
      <c r="X19" s="179"/>
    </row>
    <row r="20" spans="15:24" ht="31.5">
      <c r="O20" s="293" t="s">
        <v>198</v>
      </c>
      <c r="P20" s="292">
        <v>822</v>
      </c>
      <c r="Q20" s="291">
        <v>1</v>
      </c>
      <c r="R20" s="291">
        <v>4</v>
      </c>
      <c r="S20" s="290" t="s">
        <v>199</v>
      </c>
      <c r="T20" s="289" t="s">
        <v>14</v>
      </c>
      <c r="U20" s="288">
        <v>2905089</v>
      </c>
      <c r="V20" s="288">
        <v>2512978</v>
      </c>
      <c r="W20" s="277">
        <v>2512978</v>
      </c>
      <c r="X20" s="179"/>
    </row>
    <row r="21" spans="15:24" ht="31.5">
      <c r="O21" s="293" t="s">
        <v>204</v>
      </c>
      <c r="P21" s="292">
        <v>822</v>
      </c>
      <c r="Q21" s="291">
        <v>1</v>
      </c>
      <c r="R21" s="291">
        <v>4</v>
      </c>
      <c r="S21" s="290" t="s">
        <v>205</v>
      </c>
      <c r="T21" s="289" t="s">
        <v>14</v>
      </c>
      <c r="U21" s="288">
        <v>2775327</v>
      </c>
      <c r="V21" s="288">
        <v>2512978</v>
      </c>
      <c r="W21" s="277">
        <v>2512978</v>
      </c>
      <c r="X21" s="179"/>
    </row>
    <row r="22" spans="15:24" ht="94.5">
      <c r="O22" s="287" t="s">
        <v>202</v>
      </c>
      <c r="P22" s="286">
        <v>822</v>
      </c>
      <c r="Q22" s="285">
        <v>1</v>
      </c>
      <c r="R22" s="285">
        <v>4</v>
      </c>
      <c r="S22" s="284" t="s">
        <v>205</v>
      </c>
      <c r="T22" s="283">
        <v>100</v>
      </c>
      <c r="U22" s="282">
        <v>2005893</v>
      </c>
      <c r="V22" s="282">
        <v>1943393</v>
      </c>
      <c r="W22" s="281">
        <v>1943393</v>
      </c>
      <c r="X22" s="180">
        <v>2863265</v>
      </c>
    </row>
    <row r="23" spans="15:24" ht="31.5">
      <c r="O23" s="287" t="s">
        <v>203</v>
      </c>
      <c r="P23" s="286">
        <v>822</v>
      </c>
      <c r="Q23" s="285">
        <v>1</v>
      </c>
      <c r="R23" s="285">
        <v>4</v>
      </c>
      <c r="S23" s="284" t="s">
        <v>205</v>
      </c>
      <c r="T23" s="283">
        <v>120</v>
      </c>
      <c r="U23" s="282">
        <v>2005893</v>
      </c>
      <c r="V23" s="282">
        <v>1943393</v>
      </c>
      <c r="W23" s="281">
        <v>1943393</v>
      </c>
      <c r="X23" s="180">
        <v>2863265</v>
      </c>
    </row>
    <row r="24" spans="15:24" ht="31.5">
      <c r="O24" s="287" t="s">
        <v>206</v>
      </c>
      <c r="P24" s="286">
        <v>822</v>
      </c>
      <c r="Q24" s="285">
        <v>1</v>
      </c>
      <c r="R24" s="285">
        <v>4</v>
      </c>
      <c r="S24" s="284" t="s">
        <v>205</v>
      </c>
      <c r="T24" s="283">
        <v>200</v>
      </c>
      <c r="U24" s="282">
        <v>767751</v>
      </c>
      <c r="V24" s="282">
        <v>567902</v>
      </c>
      <c r="W24" s="281">
        <v>567902</v>
      </c>
      <c r="X24" s="180">
        <v>2365655</v>
      </c>
    </row>
    <row r="25" spans="15:24" ht="47.25">
      <c r="O25" s="287" t="s">
        <v>207</v>
      </c>
      <c r="P25" s="286">
        <v>822</v>
      </c>
      <c r="Q25" s="285">
        <v>1</v>
      </c>
      <c r="R25" s="285">
        <v>4</v>
      </c>
      <c r="S25" s="284" t="s">
        <v>205</v>
      </c>
      <c r="T25" s="283">
        <v>240</v>
      </c>
      <c r="U25" s="282">
        <v>767751</v>
      </c>
      <c r="V25" s="282">
        <v>567902</v>
      </c>
      <c r="W25" s="281">
        <v>567902</v>
      </c>
      <c r="X25" s="179">
        <v>1592000</v>
      </c>
    </row>
    <row r="26" spans="15:24" ht="15.75">
      <c r="O26" s="287" t="s">
        <v>208</v>
      </c>
      <c r="P26" s="286">
        <v>822</v>
      </c>
      <c r="Q26" s="285">
        <v>1</v>
      </c>
      <c r="R26" s="285">
        <v>4</v>
      </c>
      <c r="S26" s="284" t="s">
        <v>205</v>
      </c>
      <c r="T26" s="283">
        <v>800</v>
      </c>
      <c r="U26" s="282">
        <v>1683</v>
      </c>
      <c r="V26" s="282">
        <v>1683</v>
      </c>
      <c r="W26" s="281">
        <v>1683</v>
      </c>
      <c r="X26" s="179">
        <v>1592000</v>
      </c>
    </row>
    <row r="27" spans="15:24" ht="15.75">
      <c r="O27" s="287" t="s">
        <v>209</v>
      </c>
      <c r="P27" s="286">
        <v>822</v>
      </c>
      <c r="Q27" s="285">
        <v>1</v>
      </c>
      <c r="R27" s="285">
        <v>4</v>
      </c>
      <c r="S27" s="284" t="s">
        <v>205</v>
      </c>
      <c r="T27" s="283">
        <v>850</v>
      </c>
      <c r="U27" s="282">
        <v>1683</v>
      </c>
      <c r="V27" s="282">
        <v>1683</v>
      </c>
      <c r="W27" s="281">
        <v>1683</v>
      </c>
      <c r="X27" s="179">
        <v>757655</v>
      </c>
    </row>
    <row r="28" spans="15:24" ht="63">
      <c r="O28" s="293" t="s">
        <v>210</v>
      </c>
      <c r="P28" s="292">
        <v>822</v>
      </c>
      <c r="Q28" s="291">
        <v>1</v>
      </c>
      <c r="R28" s="291">
        <v>4</v>
      </c>
      <c r="S28" s="290" t="s">
        <v>211</v>
      </c>
      <c r="T28" s="289" t="s">
        <v>14</v>
      </c>
      <c r="U28" s="288">
        <v>6672</v>
      </c>
      <c r="V28" s="288">
        <v>0</v>
      </c>
      <c r="W28" s="277">
        <v>0</v>
      </c>
      <c r="X28" s="179">
        <v>757655</v>
      </c>
    </row>
    <row r="29" spans="15:24" ht="15.75">
      <c r="O29" s="287" t="s">
        <v>212</v>
      </c>
      <c r="P29" s="286">
        <v>822</v>
      </c>
      <c r="Q29" s="285">
        <v>1</v>
      </c>
      <c r="R29" s="285">
        <v>4</v>
      </c>
      <c r="S29" s="284" t="s">
        <v>211</v>
      </c>
      <c r="T29" s="283">
        <v>500</v>
      </c>
      <c r="U29" s="282">
        <v>6672</v>
      </c>
      <c r="V29" s="282">
        <v>0</v>
      </c>
      <c r="W29" s="281">
        <v>0</v>
      </c>
      <c r="X29" s="179">
        <v>16000</v>
      </c>
    </row>
    <row r="30" spans="15:24" ht="15.75">
      <c r="O30" s="287" t="s">
        <v>213</v>
      </c>
      <c r="P30" s="286">
        <v>822</v>
      </c>
      <c r="Q30" s="285">
        <v>1</v>
      </c>
      <c r="R30" s="285">
        <v>4</v>
      </c>
      <c r="S30" s="284" t="s">
        <v>211</v>
      </c>
      <c r="T30" s="283">
        <v>540</v>
      </c>
      <c r="U30" s="282">
        <v>6672</v>
      </c>
      <c r="V30" s="282">
        <v>0</v>
      </c>
      <c r="W30" s="281">
        <v>0</v>
      </c>
      <c r="X30" s="179">
        <v>16000</v>
      </c>
    </row>
    <row r="31" spans="15:24" ht="47.25">
      <c r="O31" s="293" t="s">
        <v>365</v>
      </c>
      <c r="P31" s="292">
        <v>822</v>
      </c>
      <c r="Q31" s="291">
        <v>1</v>
      </c>
      <c r="R31" s="291">
        <v>4</v>
      </c>
      <c r="S31" s="290" t="s">
        <v>296</v>
      </c>
      <c r="T31" s="289" t="s">
        <v>14</v>
      </c>
      <c r="U31" s="288">
        <v>122990</v>
      </c>
      <c r="V31" s="288">
        <v>0</v>
      </c>
      <c r="W31" s="277">
        <v>0</v>
      </c>
      <c r="X31" s="180">
        <v>33672</v>
      </c>
    </row>
    <row r="32" spans="15:24" ht="15.75">
      <c r="O32" s="287" t="s">
        <v>212</v>
      </c>
      <c r="P32" s="286">
        <v>822</v>
      </c>
      <c r="Q32" s="285">
        <v>1</v>
      </c>
      <c r="R32" s="285">
        <v>4</v>
      </c>
      <c r="S32" s="284" t="s">
        <v>296</v>
      </c>
      <c r="T32" s="283">
        <v>500</v>
      </c>
      <c r="U32" s="282">
        <v>122990</v>
      </c>
      <c r="V32" s="282">
        <v>0</v>
      </c>
      <c r="W32" s="281">
        <v>0</v>
      </c>
      <c r="X32" s="179">
        <v>33672</v>
      </c>
    </row>
    <row r="33" spans="15:24" ht="15.75">
      <c r="O33" s="287" t="s">
        <v>213</v>
      </c>
      <c r="P33" s="286">
        <v>822</v>
      </c>
      <c r="Q33" s="285">
        <v>1</v>
      </c>
      <c r="R33" s="285">
        <v>4</v>
      </c>
      <c r="S33" s="284" t="s">
        <v>296</v>
      </c>
      <c r="T33" s="283">
        <v>540</v>
      </c>
      <c r="U33" s="282">
        <v>122990</v>
      </c>
      <c r="V33" s="282">
        <v>0</v>
      </c>
      <c r="W33" s="281">
        <v>0</v>
      </c>
      <c r="X33" s="179">
        <v>33672</v>
      </c>
    </row>
    <row r="34" spans="15:24" ht="63">
      <c r="O34" s="293" t="s">
        <v>214</v>
      </c>
      <c r="P34" s="292">
        <v>822</v>
      </c>
      <c r="Q34" s="291">
        <v>1</v>
      </c>
      <c r="R34" s="291">
        <v>4</v>
      </c>
      <c r="S34" s="290" t="s">
        <v>215</v>
      </c>
      <c r="T34" s="289" t="s">
        <v>14</v>
      </c>
      <c r="U34" s="288">
        <v>100</v>
      </c>
      <c r="V34" s="288">
        <v>0</v>
      </c>
      <c r="W34" s="277">
        <v>0</v>
      </c>
      <c r="X34" s="180">
        <v>0</v>
      </c>
    </row>
    <row r="35" spans="15:24" ht="31.5">
      <c r="O35" s="287" t="s">
        <v>206</v>
      </c>
      <c r="P35" s="286">
        <v>822</v>
      </c>
      <c r="Q35" s="285">
        <v>1</v>
      </c>
      <c r="R35" s="285">
        <v>4</v>
      </c>
      <c r="S35" s="284" t="s">
        <v>215</v>
      </c>
      <c r="T35" s="283">
        <v>200</v>
      </c>
      <c r="U35" s="282">
        <v>100</v>
      </c>
      <c r="V35" s="282">
        <v>0</v>
      </c>
      <c r="W35" s="281">
        <v>0</v>
      </c>
      <c r="X35" s="179">
        <v>0</v>
      </c>
    </row>
    <row r="36" spans="15:24" ht="47.25">
      <c r="O36" s="287" t="s">
        <v>207</v>
      </c>
      <c r="P36" s="286">
        <v>822</v>
      </c>
      <c r="Q36" s="285">
        <v>1</v>
      </c>
      <c r="R36" s="285">
        <v>4</v>
      </c>
      <c r="S36" s="284" t="s">
        <v>215</v>
      </c>
      <c r="T36" s="283">
        <v>240</v>
      </c>
      <c r="U36" s="282">
        <v>100</v>
      </c>
      <c r="V36" s="282">
        <v>0</v>
      </c>
      <c r="W36" s="281">
        <v>0</v>
      </c>
      <c r="X36" s="179">
        <v>0</v>
      </c>
    </row>
    <row r="37" spans="15:24" ht="63">
      <c r="O37" s="293" t="s">
        <v>216</v>
      </c>
      <c r="P37" s="292">
        <v>822</v>
      </c>
      <c r="Q37" s="291">
        <v>1</v>
      </c>
      <c r="R37" s="291">
        <v>6</v>
      </c>
      <c r="S37" s="290" t="s">
        <v>14</v>
      </c>
      <c r="T37" s="289" t="s">
        <v>14</v>
      </c>
      <c r="U37" s="288">
        <v>26400</v>
      </c>
      <c r="V37" s="288">
        <v>0</v>
      </c>
      <c r="W37" s="277">
        <v>0</v>
      </c>
      <c r="X37" s="180">
        <v>463838</v>
      </c>
    </row>
    <row r="38" spans="15:24" ht="31.5">
      <c r="O38" s="293" t="s">
        <v>198</v>
      </c>
      <c r="P38" s="292">
        <v>822</v>
      </c>
      <c r="Q38" s="291">
        <v>1</v>
      </c>
      <c r="R38" s="291">
        <v>6</v>
      </c>
      <c r="S38" s="290" t="s">
        <v>199</v>
      </c>
      <c r="T38" s="289" t="s">
        <v>14</v>
      </c>
      <c r="U38" s="288">
        <v>26400</v>
      </c>
      <c r="V38" s="288">
        <v>0</v>
      </c>
      <c r="W38" s="277">
        <v>0</v>
      </c>
      <c r="X38" s="179">
        <v>463838</v>
      </c>
    </row>
    <row r="39" spans="15:24" ht="47.25">
      <c r="O39" s="293" t="s">
        <v>217</v>
      </c>
      <c r="P39" s="292">
        <v>822</v>
      </c>
      <c r="Q39" s="291">
        <v>1</v>
      </c>
      <c r="R39" s="291">
        <v>6</v>
      </c>
      <c r="S39" s="290" t="s">
        <v>218</v>
      </c>
      <c r="T39" s="289" t="s">
        <v>14</v>
      </c>
      <c r="U39" s="288">
        <v>26400</v>
      </c>
      <c r="V39" s="288">
        <v>0</v>
      </c>
      <c r="W39" s="277">
        <v>0</v>
      </c>
      <c r="X39" s="179">
        <v>463838</v>
      </c>
    </row>
    <row r="40" spans="15:24" ht="15.75">
      <c r="O40" s="287" t="s">
        <v>212</v>
      </c>
      <c r="P40" s="286">
        <v>822</v>
      </c>
      <c r="Q40" s="285">
        <v>1</v>
      </c>
      <c r="R40" s="285">
        <v>6</v>
      </c>
      <c r="S40" s="284" t="s">
        <v>218</v>
      </c>
      <c r="T40" s="283">
        <v>500</v>
      </c>
      <c r="U40" s="282">
        <v>26400</v>
      </c>
      <c r="V40" s="282">
        <v>0</v>
      </c>
      <c r="W40" s="281">
        <v>0</v>
      </c>
      <c r="X40" s="180">
        <v>100</v>
      </c>
    </row>
    <row r="41" spans="15:24" ht="15.75">
      <c r="O41" s="287" t="s">
        <v>213</v>
      </c>
      <c r="P41" s="286">
        <v>822</v>
      </c>
      <c r="Q41" s="285">
        <v>1</v>
      </c>
      <c r="R41" s="285">
        <v>6</v>
      </c>
      <c r="S41" s="284" t="s">
        <v>218</v>
      </c>
      <c r="T41" s="283">
        <v>540</v>
      </c>
      <c r="U41" s="282">
        <v>26400</v>
      </c>
      <c r="V41" s="282">
        <v>0</v>
      </c>
      <c r="W41" s="281">
        <v>0</v>
      </c>
      <c r="X41" s="179">
        <v>100</v>
      </c>
    </row>
    <row r="42" spans="15:24" ht="15.75">
      <c r="O42" s="293" t="s">
        <v>219</v>
      </c>
      <c r="P42" s="292">
        <v>822</v>
      </c>
      <c r="Q42" s="291">
        <v>1</v>
      </c>
      <c r="R42" s="291">
        <v>13</v>
      </c>
      <c r="S42" s="290" t="s">
        <v>14</v>
      </c>
      <c r="T42" s="289" t="s">
        <v>14</v>
      </c>
      <c r="U42" s="288">
        <v>20100</v>
      </c>
      <c r="V42" s="288">
        <v>0</v>
      </c>
      <c r="W42" s="277">
        <v>0</v>
      </c>
      <c r="X42" s="179">
        <v>100</v>
      </c>
    </row>
    <row r="43" spans="15:24" ht="31.5">
      <c r="O43" s="293" t="s">
        <v>198</v>
      </c>
      <c r="P43" s="292">
        <v>822</v>
      </c>
      <c r="Q43" s="291">
        <v>1</v>
      </c>
      <c r="R43" s="291">
        <v>13</v>
      </c>
      <c r="S43" s="290" t="s">
        <v>199</v>
      </c>
      <c r="T43" s="289" t="s">
        <v>14</v>
      </c>
      <c r="U43" s="288">
        <v>20100</v>
      </c>
      <c r="V43" s="288">
        <v>0</v>
      </c>
      <c r="W43" s="277">
        <v>0</v>
      </c>
      <c r="X43" s="179"/>
    </row>
    <row r="44" spans="15:24" ht="31.5">
      <c r="O44" s="293" t="s">
        <v>220</v>
      </c>
      <c r="P44" s="292">
        <v>822</v>
      </c>
      <c r="Q44" s="291">
        <v>1</v>
      </c>
      <c r="R44" s="291">
        <v>13</v>
      </c>
      <c r="S44" s="290" t="s">
        <v>221</v>
      </c>
      <c r="T44" s="289" t="s">
        <v>14</v>
      </c>
      <c r="U44" s="288">
        <v>20100</v>
      </c>
      <c r="V44" s="288">
        <v>0</v>
      </c>
      <c r="W44" s="277">
        <v>0</v>
      </c>
      <c r="X44" s="179"/>
    </row>
    <row r="45" spans="15:24" ht="31.5">
      <c r="O45" s="287" t="s">
        <v>206</v>
      </c>
      <c r="P45" s="286">
        <v>822</v>
      </c>
      <c r="Q45" s="285">
        <v>1</v>
      </c>
      <c r="R45" s="285">
        <v>13</v>
      </c>
      <c r="S45" s="284" t="s">
        <v>221</v>
      </c>
      <c r="T45" s="283">
        <v>200</v>
      </c>
      <c r="U45" s="282">
        <v>15100</v>
      </c>
      <c r="V45" s="282">
        <v>0</v>
      </c>
      <c r="W45" s="281">
        <v>0</v>
      </c>
      <c r="X45" s="179"/>
    </row>
    <row r="46" spans="15:24" ht="47.25">
      <c r="O46" s="287" t="s">
        <v>207</v>
      </c>
      <c r="P46" s="286">
        <v>822</v>
      </c>
      <c r="Q46" s="285">
        <v>1</v>
      </c>
      <c r="R46" s="285">
        <v>13</v>
      </c>
      <c r="S46" s="284" t="s">
        <v>221</v>
      </c>
      <c r="T46" s="283">
        <v>240</v>
      </c>
      <c r="U46" s="282">
        <v>15100</v>
      </c>
      <c r="V46" s="282">
        <v>0</v>
      </c>
      <c r="W46" s="281">
        <v>0</v>
      </c>
      <c r="X46" s="180">
        <v>0</v>
      </c>
    </row>
    <row r="47" spans="15:24" ht="15.75">
      <c r="O47" s="287" t="s">
        <v>208</v>
      </c>
      <c r="P47" s="286">
        <v>822</v>
      </c>
      <c r="Q47" s="285">
        <v>1</v>
      </c>
      <c r="R47" s="285">
        <v>13</v>
      </c>
      <c r="S47" s="284" t="s">
        <v>221</v>
      </c>
      <c r="T47" s="283">
        <v>800</v>
      </c>
      <c r="U47" s="282">
        <v>5000</v>
      </c>
      <c r="V47" s="282">
        <v>0</v>
      </c>
      <c r="W47" s="281">
        <v>0</v>
      </c>
      <c r="X47" s="180">
        <v>0</v>
      </c>
    </row>
    <row r="48" spans="15:24" ht="15.75">
      <c r="O48" s="287" t="s">
        <v>209</v>
      </c>
      <c r="P48" s="286">
        <v>822</v>
      </c>
      <c r="Q48" s="285">
        <v>1</v>
      </c>
      <c r="R48" s="285">
        <v>13</v>
      </c>
      <c r="S48" s="284" t="s">
        <v>221</v>
      </c>
      <c r="T48" s="283">
        <v>850</v>
      </c>
      <c r="U48" s="282">
        <v>5000</v>
      </c>
      <c r="V48" s="282">
        <v>0</v>
      </c>
      <c r="W48" s="281">
        <v>0</v>
      </c>
      <c r="X48" s="180">
        <v>0</v>
      </c>
    </row>
    <row r="49" spans="15:24" ht="15.75">
      <c r="O49" s="293" t="s">
        <v>366</v>
      </c>
      <c r="P49" s="292">
        <v>822</v>
      </c>
      <c r="Q49" s="291">
        <v>2</v>
      </c>
      <c r="R49" s="291">
        <v>0</v>
      </c>
      <c r="S49" s="290" t="s">
        <v>14</v>
      </c>
      <c r="T49" s="289" t="s">
        <v>14</v>
      </c>
      <c r="U49" s="288">
        <v>166424</v>
      </c>
      <c r="V49" s="288">
        <v>183648</v>
      </c>
      <c r="W49" s="277">
        <v>201160</v>
      </c>
      <c r="X49" s="179">
        <v>0</v>
      </c>
    </row>
    <row r="50" spans="15:24" ht="31.5">
      <c r="O50" s="293" t="s">
        <v>367</v>
      </c>
      <c r="P50" s="292">
        <v>822</v>
      </c>
      <c r="Q50" s="291">
        <v>2</v>
      </c>
      <c r="R50" s="291">
        <v>3</v>
      </c>
      <c r="S50" s="290" t="s">
        <v>14</v>
      </c>
      <c r="T50" s="289" t="s">
        <v>14</v>
      </c>
      <c r="U50" s="288">
        <v>166424</v>
      </c>
      <c r="V50" s="288">
        <v>183648</v>
      </c>
      <c r="W50" s="277">
        <v>201160</v>
      </c>
      <c r="X50" s="179">
        <v>0</v>
      </c>
    </row>
    <row r="51" spans="15:24" ht="31.5">
      <c r="O51" s="293" t="s">
        <v>198</v>
      </c>
      <c r="P51" s="292">
        <v>822</v>
      </c>
      <c r="Q51" s="291">
        <v>2</v>
      </c>
      <c r="R51" s="291">
        <v>3</v>
      </c>
      <c r="S51" s="290" t="s">
        <v>199</v>
      </c>
      <c r="T51" s="289" t="s">
        <v>14</v>
      </c>
      <c r="U51" s="288">
        <v>166424</v>
      </c>
      <c r="V51" s="288">
        <v>183648</v>
      </c>
      <c r="W51" s="277">
        <v>201160</v>
      </c>
      <c r="X51" s="180">
        <v>0</v>
      </c>
    </row>
    <row r="52" spans="15:24" ht="47.25">
      <c r="O52" s="293" t="s">
        <v>368</v>
      </c>
      <c r="P52" s="292">
        <v>822</v>
      </c>
      <c r="Q52" s="291">
        <v>2</v>
      </c>
      <c r="R52" s="291">
        <v>3</v>
      </c>
      <c r="S52" s="290" t="s">
        <v>369</v>
      </c>
      <c r="T52" s="289" t="s">
        <v>14</v>
      </c>
      <c r="U52" s="288">
        <v>166424</v>
      </c>
      <c r="V52" s="288">
        <v>183648</v>
      </c>
      <c r="W52" s="277">
        <v>201160</v>
      </c>
      <c r="X52" s="180">
        <v>0</v>
      </c>
    </row>
    <row r="53" spans="15:24" ht="94.5">
      <c r="O53" s="287" t="s">
        <v>202</v>
      </c>
      <c r="P53" s="286">
        <v>822</v>
      </c>
      <c r="Q53" s="285">
        <v>2</v>
      </c>
      <c r="R53" s="285">
        <v>3</v>
      </c>
      <c r="S53" s="284" t="s">
        <v>369</v>
      </c>
      <c r="T53" s="283">
        <v>100</v>
      </c>
      <c r="U53" s="282">
        <v>165524</v>
      </c>
      <c r="V53" s="282">
        <v>182748</v>
      </c>
      <c r="W53" s="281">
        <v>200260</v>
      </c>
      <c r="X53" s="180">
        <v>0</v>
      </c>
    </row>
    <row r="54" spans="15:24" ht="31.5">
      <c r="O54" s="287" t="s">
        <v>203</v>
      </c>
      <c r="P54" s="286">
        <v>822</v>
      </c>
      <c r="Q54" s="285">
        <v>2</v>
      </c>
      <c r="R54" s="285">
        <v>3</v>
      </c>
      <c r="S54" s="284" t="s">
        <v>369</v>
      </c>
      <c r="T54" s="283">
        <v>120</v>
      </c>
      <c r="U54" s="282">
        <v>165524</v>
      </c>
      <c r="V54" s="282">
        <v>182748</v>
      </c>
      <c r="W54" s="281">
        <v>200260</v>
      </c>
      <c r="X54" s="179">
        <v>0</v>
      </c>
    </row>
    <row r="55" spans="15:24" ht="31.5">
      <c r="O55" s="287" t="s">
        <v>206</v>
      </c>
      <c r="P55" s="286">
        <v>822</v>
      </c>
      <c r="Q55" s="285">
        <v>2</v>
      </c>
      <c r="R55" s="285">
        <v>3</v>
      </c>
      <c r="S55" s="284" t="s">
        <v>369</v>
      </c>
      <c r="T55" s="283">
        <v>200</v>
      </c>
      <c r="U55" s="282">
        <v>900</v>
      </c>
      <c r="V55" s="282">
        <v>900</v>
      </c>
      <c r="W55" s="281">
        <v>900</v>
      </c>
      <c r="X55" s="179">
        <v>0</v>
      </c>
    </row>
    <row r="56" spans="15:24" ht="47.25">
      <c r="O56" s="287" t="s">
        <v>207</v>
      </c>
      <c r="P56" s="286">
        <v>822</v>
      </c>
      <c r="Q56" s="285">
        <v>2</v>
      </c>
      <c r="R56" s="285">
        <v>3</v>
      </c>
      <c r="S56" s="284" t="s">
        <v>369</v>
      </c>
      <c r="T56" s="283">
        <v>240</v>
      </c>
      <c r="U56" s="282">
        <v>900</v>
      </c>
      <c r="V56" s="282">
        <v>900</v>
      </c>
      <c r="W56" s="281">
        <v>900</v>
      </c>
      <c r="X56" s="179">
        <v>0</v>
      </c>
    </row>
    <row r="57" spans="15:24" ht="47.25">
      <c r="O57" s="293" t="s">
        <v>222</v>
      </c>
      <c r="P57" s="292">
        <v>822</v>
      </c>
      <c r="Q57" s="291">
        <v>3</v>
      </c>
      <c r="R57" s="291">
        <v>0</v>
      </c>
      <c r="S57" s="290" t="s">
        <v>14</v>
      </c>
      <c r="T57" s="289" t="s">
        <v>14</v>
      </c>
      <c r="U57" s="288">
        <v>399175.5</v>
      </c>
      <c r="V57" s="288">
        <v>302268.28000000003</v>
      </c>
      <c r="W57" s="277">
        <v>345366.06</v>
      </c>
      <c r="X57" s="179">
        <v>0</v>
      </c>
    </row>
    <row r="58" spans="15:24" ht="15.75">
      <c r="O58" s="293" t="s">
        <v>223</v>
      </c>
      <c r="P58" s="292">
        <v>822</v>
      </c>
      <c r="Q58" s="291">
        <v>3</v>
      </c>
      <c r="R58" s="291">
        <v>9</v>
      </c>
      <c r="S58" s="290" t="s">
        <v>14</v>
      </c>
      <c r="T58" s="289" t="s">
        <v>14</v>
      </c>
      <c r="U58" s="288">
        <v>1000</v>
      </c>
      <c r="V58" s="288">
        <v>0</v>
      </c>
      <c r="W58" s="277">
        <v>0</v>
      </c>
      <c r="X58" s="179">
        <v>0</v>
      </c>
    </row>
    <row r="59" spans="15:24" ht="31.5">
      <c r="O59" s="293" t="s">
        <v>198</v>
      </c>
      <c r="P59" s="292">
        <v>822</v>
      </c>
      <c r="Q59" s="291">
        <v>3</v>
      </c>
      <c r="R59" s="291">
        <v>9</v>
      </c>
      <c r="S59" s="290" t="s">
        <v>199</v>
      </c>
      <c r="T59" s="289" t="s">
        <v>14</v>
      </c>
      <c r="U59" s="288">
        <v>1000</v>
      </c>
      <c r="V59" s="288">
        <v>0</v>
      </c>
      <c r="W59" s="277">
        <v>0</v>
      </c>
      <c r="X59" s="179">
        <v>0</v>
      </c>
    </row>
    <row r="60" spans="15:24" ht="47.25">
      <c r="O60" s="293" t="s">
        <v>224</v>
      </c>
      <c r="P60" s="292">
        <v>822</v>
      </c>
      <c r="Q60" s="291">
        <v>3</v>
      </c>
      <c r="R60" s="291">
        <v>9</v>
      </c>
      <c r="S60" s="290" t="s">
        <v>225</v>
      </c>
      <c r="T60" s="289" t="s">
        <v>14</v>
      </c>
      <c r="U60" s="288">
        <v>1000</v>
      </c>
      <c r="V60" s="288">
        <v>0</v>
      </c>
      <c r="W60" s="277">
        <v>0</v>
      </c>
      <c r="X60" s="180">
        <v>121858</v>
      </c>
    </row>
    <row r="61" spans="15:24" ht="31.5">
      <c r="O61" s="287" t="s">
        <v>206</v>
      </c>
      <c r="P61" s="286">
        <v>822</v>
      </c>
      <c r="Q61" s="285">
        <v>3</v>
      </c>
      <c r="R61" s="285">
        <v>9</v>
      </c>
      <c r="S61" s="284" t="s">
        <v>225</v>
      </c>
      <c r="T61" s="283">
        <v>200</v>
      </c>
      <c r="U61" s="282">
        <v>1000</v>
      </c>
      <c r="V61" s="282">
        <v>0</v>
      </c>
      <c r="W61" s="281">
        <v>0</v>
      </c>
      <c r="X61" s="180">
        <v>121858</v>
      </c>
    </row>
    <row r="62" spans="15:24" ht="47.25">
      <c r="O62" s="287" t="s">
        <v>207</v>
      </c>
      <c r="P62" s="286">
        <v>822</v>
      </c>
      <c r="Q62" s="285">
        <v>3</v>
      </c>
      <c r="R62" s="285">
        <v>9</v>
      </c>
      <c r="S62" s="284" t="s">
        <v>225</v>
      </c>
      <c r="T62" s="283">
        <v>240</v>
      </c>
      <c r="U62" s="282">
        <v>1000</v>
      </c>
      <c r="V62" s="282">
        <v>0</v>
      </c>
      <c r="W62" s="281">
        <v>0</v>
      </c>
      <c r="X62" s="180">
        <v>121858</v>
      </c>
    </row>
    <row r="63" spans="15:24" ht="63">
      <c r="O63" s="293" t="s">
        <v>226</v>
      </c>
      <c r="P63" s="292">
        <v>822</v>
      </c>
      <c r="Q63" s="291">
        <v>3</v>
      </c>
      <c r="R63" s="291">
        <v>10</v>
      </c>
      <c r="S63" s="290" t="s">
        <v>14</v>
      </c>
      <c r="T63" s="289" t="s">
        <v>14</v>
      </c>
      <c r="U63" s="288">
        <v>395175.5</v>
      </c>
      <c r="V63" s="288">
        <v>300268.28000000003</v>
      </c>
      <c r="W63" s="277">
        <v>344366.06</v>
      </c>
      <c r="X63" s="180">
        <v>121858</v>
      </c>
    </row>
    <row r="64" spans="15:24" ht="78.75">
      <c r="O64" s="293" t="s">
        <v>297</v>
      </c>
      <c r="P64" s="292">
        <v>822</v>
      </c>
      <c r="Q64" s="291">
        <v>3</v>
      </c>
      <c r="R64" s="291">
        <v>10</v>
      </c>
      <c r="S64" s="290" t="s">
        <v>227</v>
      </c>
      <c r="T64" s="289" t="s">
        <v>14</v>
      </c>
      <c r="U64" s="288">
        <v>105000</v>
      </c>
      <c r="V64" s="288">
        <v>104972.03</v>
      </c>
      <c r="W64" s="277">
        <v>104966.06</v>
      </c>
      <c r="X64" s="179">
        <v>121813</v>
      </c>
    </row>
    <row r="65" spans="15:24" ht="78.75">
      <c r="O65" s="293" t="s">
        <v>298</v>
      </c>
      <c r="P65" s="292">
        <v>822</v>
      </c>
      <c r="Q65" s="291">
        <v>3</v>
      </c>
      <c r="R65" s="291">
        <v>10</v>
      </c>
      <c r="S65" s="290" t="s">
        <v>299</v>
      </c>
      <c r="T65" s="289" t="s">
        <v>14</v>
      </c>
      <c r="U65" s="288">
        <v>105000</v>
      </c>
      <c r="V65" s="288">
        <v>104972.03</v>
      </c>
      <c r="W65" s="277">
        <v>104966.06</v>
      </c>
      <c r="X65" s="179">
        <v>121813</v>
      </c>
    </row>
    <row r="66" spans="15:24" ht="31.5">
      <c r="O66" s="287" t="s">
        <v>206</v>
      </c>
      <c r="P66" s="286">
        <v>822</v>
      </c>
      <c r="Q66" s="285">
        <v>3</v>
      </c>
      <c r="R66" s="285">
        <v>10</v>
      </c>
      <c r="S66" s="284" t="s">
        <v>299</v>
      </c>
      <c r="T66" s="283">
        <v>200</v>
      </c>
      <c r="U66" s="282">
        <v>105000</v>
      </c>
      <c r="V66" s="282">
        <v>104972.03</v>
      </c>
      <c r="W66" s="281">
        <v>104966.06</v>
      </c>
      <c r="X66" s="179">
        <v>45</v>
      </c>
    </row>
    <row r="67" spans="15:24" ht="47.25">
      <c r="O67" s="287" t="s">
        <v>207</v>
      </c>
      <c r="P67" s="286">
        <v>822</v>
      </c>
      <c r="Q67" s="285">
        <v>3</v>
      </c>
      <c r="R67" s="285">
        <v>10</v>
      </c>
      <c r="S67" s="284" t="s">
        <v>299</v>
      </c>
      <c r="T67" s="283">
        <v>240</v>
      </c>
      <c r="U67" s="282">
        <v>105000</v>
      </c>
      <c r="V67" s="282">
        <v>104972.03</v>
      </c>
      <c r="W67" s="281">
        <v>104966.06</v>
      </c>
      <c r="X67" s="179">
        <v>45</v>
      </c>
    </row>
    <row r="68" spans="15:24" ht="31.5">
      <c r="O68" s="293" t="s">
        <v>198</v>
      </c>
      <c r="P68" s="292">
        <v>822</v>
      </c>
      <c r="Q68" s="291">
        <v>3</v>
      </c>
      <c r="R68" s="291">
        <v>10</v>
      </c>
      <c r="S68" s="290" t="s">
        <v>199</v>
      </c>
      <c r="T68" s="289" t="s">
        <v>14</v>
      </c>
      <c r="U68" s="288">
        <v>290175.5</v>
      </c>
      <c r="V68" s="288">
        <v>195296.25</v>
      </c>
      <c r="W68" s="277">
        <v>239400</v>
      </c>
      <c r="X68" s="180">
        <v>304680</v>
      </c>
    </row>
    <row r="69" spans="15:24" ht="15.75">
      <c r="O69" s="293" t="s">
        <v>228</v>
      </c>
      <c r="P69" s="292">
        <v>822</v>
      </c>
      <c r="Q69" s="291">
        <v>3</v>
      </c>
      <c r="R69" s="291">
        <v>10</v>
      </c>
      <c r="S69" s="290" t="s">
        <v>229</v>
      </c>
      <c r="T69" s="289" t="s">
        <v>14</v>
      </c>
      <c r="U69" s="288">
        <v>7095.5</v>
      </c>
      <c r="V69" s="288">
        <v>0</v>
      </c>
      <c r="W69" s="277">
        <v>0</v>
      </c>
      <c r="X69" s="180">
        <v>3000</v>
      </c>
    </row>
    <row r="70" spans="15:24" ht="31.5">
      <c r="O70" s="287" t="s">
        <v>206</v>
      </c>
      <c r="P70" s="286">
        <v>822</v>
      </c>
      <c r="Q70" s="285">
        <v>3</v>
      </c>
      <c r="R70" s="285">
        <v>10</v>
      </c>
      <c r="S70" s="284" t="s">
        <v>229</v>
      </c>
      <c r="T70" s="283">
        <v>200</v>
      </c>
      <c r="U70" s="282">
        <v>7095.5</v>
      </c>
      <c r="V70" s="282">
        <v>0</v>
      </c>
      <c r="W70" s="281">
        <v>0</v>
      </c>
      <c r="X70" s="180">
        <v>3000</v>
      </c>
    </row>
    <row r="71" spans="15:24" ht="47.25">
      <c r="O71" s="287" t="s">
        <v>207</v>
      </c>
      <c r="P71" s="286">
        <v>822</v>
      </c>
      <c r="Q71" s="285">
        <v>3</v>
      </c>
      <c r="R71" s="285">
        <v>10</v>
      </c>
      <c r="S71" s="284" t="s">
        <v>229</v>
      </c>
      <c r="T71" s="283">
        <v>240</v>
      </c>
      <c r="U71" s="282">
        <v>7095.5</v>
      </c>
      <c r="V71" s="282">
        <v>0</v>
      </c>
      <c r="W71" s="281">
        <v>0</v>
      </c>
      <c r="X71" s="180">
        <v>3000</v>
      </c>
    </row>
    <row r="72" spans="15:24" ht="31.5">
      <c r="O72" s="293" t="s">
        <v>230</v>
      </c>
      <c r="P72" s="292">
        <v>822</v>
      </c>
      <c r="Q72" s="291">
        <v>3</v>
      </c>
      <c r="R72" s="291">
        <v>10</v>
      </c>
      <c r="S72" s="290" t="s">
        <v>231</v>
      </c>
      <c r="T72" s="289" t="s">
        <v>14</v>
      </c>
      <c r="U72" s="288">
        <v>283080</v>
      </c>
      <c r="V72" s="288">
        <v>195296.25</v>
      </c>
      <c r="W72" s="277">
        <v>239400</v>
      </c>
      <c r="X72" s="179">
        <v>3000</v>
      </c>
    </row>
    <row r="73" spans="15:24" ht="31.5">
      <c r="O73" s="287" t="s">
        <v>206</v>
      </c>
      <c r="P73" s="286">
        <v>822</v>
      </c>
      <c r="Q73" s="285">
        <v>3</v>
      </c>
      <c r="R73" s="285">
        <v>10</v>
      </c>
      <c r="S73" s="284" t="s">
        <v>231</v>
      </c>
      <c r="T73" s="283">
        <v>200</v>
      </c>
      <c r="U73" s="282">
        <v>283080</v>
      </c>
      <c r="V73" s="282">
        <v>195296.25</v>
      </c>
      <c r="W73" s="281">
        <v>239400</v>
      </c>
      <c r="X73" s="179">
        <v>3000</v>
      </c>
    </row>
    <row r="74" spans="15:24" ht="47.25">
      <c r="O74" s="287" t="s">
        <v>207</v>
      </c>
      <c r="P74" s="286">
        <v>822</v>
      </c>
      <c r="Q74" s="285">
        <v>3</v>
      </c>
      <c r="R74" s="285">
        <v>10</v>
      </c>
      <c r="S74" s="284" t="s">
        <v>231</v>
      </c>
      <c r="T74" s="283">
        <v>240</v>
      </c>
      <c r="U74" s="282">
        <v>283080</v>
      </c>
      <c r="V74" s="282">
        <v>195296.25</v>
      </c>
      <c r="W74" s="281">
        <v>239400</v>
      </c>
      <c r="X74" s="180">
        <v>298680</v>
      </c>
    </row>
    <row r="75" spans="15:24" ht="47.25">
      <c r="O75" s="293" t="s">
        <v>232</v>
      </c>
      <c r="P75" s="292">
        <v>822</v>
      </c>
      <c r="Q75" s="291">
        <v>3</v>
      </c>
      <c r="R75" s="291">
        <v>14</v>
      </c>
      <c r="S75" s="290" t="s">
        <v>14</v>
      </c>
      <c r="T75" s="289" t="s">
        <v>14</v>
      </c>
      <c r="U75" s="288">
        <v>3000</v>
      </c>
      <c r="V75" s="288">
        <v>2000</v>
      </c>
      <c r="W75" s="277">
        <v>1000</v>
      </c>
      <c r="X75" s="180">
        <v>0</v>
      </c>
    </row>
    <row r="76" spans="15:24" ht="78.75">
      <c r="O76" s="293" t="s">
        <v>370</v>
      </c>
      <c r="P76" s="292">
        <v>822</v>
      </c>
      <c r="Q76" s="291">
        <v>3</v>
      </c>
      <c r="R76" s="291">
        <v>14</v>
      </c>
      <c r="S76" s="290" t="s">
        <v>233</v>
      </c>
      <c r="T76" s="289" t="s">
        <v>14</v>
      </c>
      <c r="U76" s="288">
        <v>1000</v>
      </c>
      <c r="V76" s="288">
        <v>1000</v>
      </c>
      <c r="W76" s="277">
        <v>1000</v>
      </c>
      <c r="X76" s="180">
        <v>0</v>
      </c>
    </row>
    <row r="77" spans="15:24" ht="78.75">
      <c r="O77" s="293" t="s">
        <v>371</v>
      </c>
      <c r="P77" s="292">
        <v>822</v>
      </c>
      <c r="Q77" s="291">
        <v>3</v>
      </c>
      <c r="R77" s="291">
        <v>14</v>
      </c>
      <c r="S77" s="290" t="s">
        <v>300</v>
      </c>
      <c r="T77" s="289" t="s">
        <v>14</v>
      </c>
      <c r="U77" s="288">
        <v>1000</v>
      </c>
      <c r="V77" s="288">
        <v>1000</v>
      </c>
      <c r="W77" s="277">
        <v>1000</v>
      </c>
    </row>
    <row r="78" spans="15:24" ht="31.5">
      <c r="O78" s="287" t="s">
        <v>206</v>
      </c>
      <c r="P78" s="286">
        <v>822</v>
      </c>
      <c r="Q78" s="285">
        <v>3</v>
      </c>
      <c r="R78" s="285">
        <v>14</v>
      </c>
      <c r="S78" s="284" t="s">
        <v>300</v>
      </c>
      <c r="T78" s="283">
        <v>200</v>
      </c>
      <c r="U78" s="282">
        <v>1000</v>
      </c>
      <c r="V78" s="282">
        <v>1000</v>
      </c>
      <c r="W78" s="281">
        <v>1000</v>
      </c>
    </row>
    <row r="79" spans="15:24" ht="47.25">
      <c r="O79" s="287" t="s">
        <v>207</v>
      </c>
      <c r="P79" s="286">
        <v>822</v>
      </c>
      <c r="Q79" s="285">
        <v>3</v>
      </c>
      <c r="R79" s="285">
        <v>14</v>
      </c>
      <c r="S79" s="284" t="s">
        <v>300</v>
      </c>
      <c r="T79" s="283">
        <v>240</v>
      </c>
      <c r="U79" s="282">
        <v>1000</v>
      </c>
      <c r="V79" s="282">
        <v>1000</v>
      </c>
      <c r="W79" s="281">
        <v>1000</v>
      </c>
    </row>
    <row r="80" spans="15:24" ht="94.5">
      <c r="O80" s="293" t="s">
        <v>301</v>
      </c>
      <c r="P80" s="292">
        <v>822</v>
      </c>
      <c r="Q80" s="291">
        <v>3</v>
      </c>
      <c r="R80" s="291">
        <v>14</v>
      </c>
      <c r="S80" s="290" t="s">
        <v>234</v>
      </c>
      <c r="T80" s="289" t="s">
        <v>14</v>
      </c>
      <c r="U80" s="288">
        <v>1000</v>
      </c>
      <c r="V80" s="288">
        <v>1000</v>
      </c>
      <c r="W80" s="277">
        <v>0</v>
      </c>
    </row>
    <row r="81" spans="15:23" ht="110.25">
      <c r="O81" s="293" t="s">
        <v>302</v>
      </c>
      <c r="P81" s="292">
        <v>822</v>
      </c>
      <c r="Q81" s="291">
        <v>3</v>
      </c>
      <c r="R81" s="291">
        <v>14</v>
      </c>
      <c r="S81" s="290" t="s">
        <v>303</v>
      </c>
      <c r="T81" s="289" t="s">
        <v>14</v>
      </c>
      <c r="U81" s="288">
        <v>1000</v>
      </c>
      <c r="V81" s="288">
        <v>1000</v>
      </c>
      <c r="W81" s="277">
        <v>0</v>
      </c>
    </row>
    <row r="82" spans="15:23" ht="31.5">
      <c r="O82" s="287" t="s">
        <v>206</v>
      </c>
      <c r="P82" s="286">
        <v>822</v>
      </c>
      <c r="Q82" s="285">
        <v>3</v>
      </c>
      <c r="R82" s="285">
        <v>14</v>
      </c>
      <c r="S82" s="284" t="s">
        <v>303</v>
      </c>
      <c r="T82" s="283">
        <v>200</v>
      </c>
      <c r="U82" s="282">
        <v>1000</v>
      </c>
      <c r="V82" s="282">
        <v>1000</v>
      </c>
      <c r="W82" s="281">
        <v>0</v>
      </c>
    </row>
    <row r="83" spans="15:23" ht="47.25">
      <c r="O83" s="287" t="s">
        <v>207</v>
      </c>
      <c r="P83" s="286">
        <v>822</v>
      </c>
      <c r="Q83" s="285">
        <v>3</v>
      </c>
      <c r="R83" s="285">
        <v>14</v>
      </c>
      <c r="S83" s="284" t="s">
        <v>303</v>
      </c>
      <c r="T83" s="283">
        <v>240</v>
      </c>
      <c r="U83" s="282">
        <v>1000</v>
      </c>
      <c r="V83" s="282">
        <v>1000</v>
      </c>
      <c r="W83" s="281">
        <v>0</v>
      </c>
    </row>
    <row r="84" spans="15:23" ht="31.5">
      <c r="O84" s="293" t="s">
        <v>198</v>
      </c>
      <c r="P84" s="292">
        <v>822</v>
      </c>
      <c r="Q84" s="291">
        <v>3</v>
      </c>
      <c r="R84" s="291">
        <v>14</v>
      </c>
      <c r="S84" s="290" t="s">
        <v>199</v>
      </c>
      <c r="T84" s="289" t="s">
        <v>14</v>
      </c>
      <c r="U84" s="288">
        <v>1000</v>
      </c>
      <c r="V84" s="288">
        <v>0</v>
      </c>
      <c r="W84" s="277">
        <v>0</v>
      </c>
    </row>
    <row r="85" spans="15:23" ht="31.5">
      <c r="O85" s="293" t="s">
        <v>235</v>
      </c>
      <c r="P85" s="292">
        <v>822</v>
      </c>
      <c r="Q85" s="291">
        <v>3</v>
      </c>
      <c r="R85" s="291">
        <v>14</v>
      </c>
      <c r="S85" s="290" t="s">
        <v>236</v>
      </c>
      <c r="T85" s="289" t="s">
        <v>14</v>
      </c>
      <c r="U85" s="288">
        <v>1000</v>
      </c>
      <c r="V85" s="288">
        <v>0</v>
      </c>
      <c r="W85" s="277">
        <v>0</v>
      </c>
    </row>
    <row r="86" spans="15:23" ht="31.5">
      <c r="O86" s="287" t="s">
        <v>206</v>
      </c>
      <c r="P86" s="286">
        <v>822</v>
      </c>
      <c r="Q86" s="285">
        <v>3</v>
      </c>
      <c r="R86" s="285">
        <v>14</v>
      </c>
      <c r="S86" s="284" t="s">
        <v>236</v>
      </c>
      <c r="T86" s="283">
        <v>200</v>
      </c>
      <c r="U86" s="282">
        <v>1000</v>
      </c>
      <c r="V86" s="282">
        <v>0</v>
      </c>
      <c r="W86" s="281">
        <v>0</v>
      </c>
    </row>
    <row r="87" spans="15:23" ht="47.25">
      <c r="O87" s="287" t="s">
        <v>207</v>
      </c>
      <c r="P87" s="286">
        <v>822</v>
      </c>
      <c r="Q87" s="285">
        <v>3</v>
      </c>
      <c r="R87" s="285">
        <v>14</v>
      </c>
      <c r="S87" s="284" t="s">
        <v>236</v>
      </c>
      <c r="T87" s="283">
        <v>240</v>
      </c>
      <c r="U87" s="282">
        <v>1000</v>
      </c>
      <c r="V87" s="282">
        <v>0</v>
      </c>
      <c r="W87" s="281">
        <v>0</v>
      </c>
    </row>
    <row r="88" spans="15:23" ht="15.75">
      <c r="O88" s="293" t="s">
        <v>237</v>
      </c>
      <c r="P88" s="292">
        <v>822</v>
      </c>
      <c r="Q88" s="291">
        <v>4</v>
      </c>
      <c r="R88" s="291">
        <v>0</v>
      </c>
      <c r="S88" s="290" t="s">
        <v>14</v>
      </c>
      <c r="T88" s="289" t="s">
        <v>14</v>
      </c>
      <c r="U88" s="288">
        <v>1639803.62</v>
      </c>
      <c r="V88" s="288">
        <v>6064399.7199999997</v>
      </c>
      <c r="W88" s="277">
        <v>1413316.26</v>
      </c>
    </row>
    <row r="89" spans="15:23" ht="15.75">
      <c r="O89" s="293" t="s">
        <v>238</v>
      </c>
      <c r="P89" s="292">
        <v>822</v>
      </c>
      <c r="Q89" s="291">
        <v>4</v>
      </c>
      <c r="R89" s="291">
        <v>9</v>
      </c>
      <c r="S89" s="290" t="s">
        <v>14</v>
      </c>
      <c r="T89" s="289" t="s">
        <v>14</v>
      </c>
      <c r="U89" s="288">
        <v>1638803.62</v>
      </c>
      <c r="V89" s="288">
        <v>6063399.7199999997</v>
      </c>
      <c r="W89" s="277">
        <v>1412316.26</v>
      </c>
    </row>
    <row r="90" spans="15:23" ht="94.5">
      <c r="O90" s="293" t="s">
        <v>372</v>
      </c>
      <c r="P90" s="292">
        <v>822</v>
      </c>
      <c r="Q90" s="291">
        <v>4</v>
      </c>
      <c r="R90" s="291">
        <v>9</v>
      </c>
      <c r="S90" s="290" t="s">
        <v>373</v>
      </c>
      <c r="T90" s="289" t="s">
        <v>14</v>
      </c>
      <c r="U90" s="288">
        <v>882058.82</v>
      </c>
      <c r="V90" s="288">
        <v>710151.27</v>
      </c>
      <c r="W90" s="277">
        <v>787254.06</v>
      </c>
    </row>
    <row r="91" spans="15:23" ht="110.25">
      <c r="O91" s="293" t="s">
        <v>374</v>
      </c>
      <c r="P91" s="292">
        <v>822</v>
      </c>
      <c r="Q91" s="291">
        <v>4</v>
      </c>
      <c r="R91" s="291">
        <v>9</v>
      </c>
      <c r="S91" s="290" t="s">
        <v>375</v>
      </c>
      <c r="T91" s="289" t="s">
        <v>14</v>
      </c>
      <c r="U91" s="288">
        <v>882058.82</v>
      </c>
      <c r="V91" s="288">
        <v>710151.27</v>
      </c>
      <c r="W91" s="277">
        <v>787254.06</v>
      </c>
    </row>
    <row r="92" spans="15:23" ht="31.5">
      <c r="O92" s="287" t="s">
        <v>206</v>
      </c>
      <c r="P92" s="286">
        <v>822</v>
      </c>
      <c r="Q92" s="285">
        <v>4</v>
      </c>
      <c r="R92" s="285">
        <v>9</v>
      </c>
      <c r="S92" s="284" t="s">
        <v>375</v>
      </c>
      <c r="T92" s="283">
        <v>200</v>
      </c>
      <c r="U92" s="282">
        <v>882058.82</v>
      </c>
      <c r="V92" s="282">
        <v>710151.27</v>
      </c>
      <c r="W92" s="281">
        <v>787254.06</v>
      </c>
    </row>
    <row r="93" spans="15:23" ht="47.25">
      <c r="O93" s="287" t="s">
        <v>207</v>
      </c>
      <c r="P93" s="286">
        <v>822</v>
      </c>
      <c r="Q93" s="285">
        <v>4</v>
      </c>
      <c r="R93" s="285">
        <v>9</v>
      </c>
      <c r="S93" s="284" t="s">
        <v>375</v>
      </c>
      <c r="T93" s="283">
        <v>240</v>
      </c>
      <c r="U93" s="282">
        <v>882058.82</v>
      </c>
      <c r="V93" s="282">
        <v>710151.27</v>
      </c>
      <c r="W93" s="281">
        <v>787254.06</v>
      </c>
    </row>
    <row r="94" spans="15:23" ht="31.5">
      <c r="O94" s="293" t="s">
        <v>198</v>
      </c>
      <c r="P94" s="292">
        <v>822</v>
      </c>
      <c r="Q94" s="291">
        <v>4</v>
      </c>
      <c r="R94" s="291">
        <v>9</v>
      </c>
      <c r="S94" s="290" t="s">
        <v>199</v>
      </c>
      <c r="T94" s="289" t="s">
        <v>14</v>
      </c>
      <c r="U94" s="288">
        <v>756744.8</v>
      </c>
      <c r="V94" s="288">
        <v>5353248.45</v>
      </c>
      <c r="W94" s="277">
        <v>625062.19999999995</v>
      </c>
    </row>
    <row r="95" spans="15:23" ht="173.25">
      <c r="O95" s="293" t="s">
        <v>376</v>
      </c>
      <c r="P95" s="292">
        <v>822</v>
      </c>
      <c r="Q95" s="291">
        <v>4</v>
      </c>
      <c r="R95" s="291">
        <v>9</v>
      </c>
      <c r="S95" s="290" t="s">
        <v>377</v>
      </c>
      <c r="T95" s="289" t="s">
        <v>14</v>
      </c>
      <c r="U95" s="288">
        <v>745393.62</v>
      </c>
      <c r="V95" s="288">
        <v>5272949.72</v>
      </c>
      <c r="W95" s="277">
        <v>615686.26</v>
      </c>
    </row>
    <row r="96" spans="15:23" ht="31.5">
      <c r="O96" s="287" t="s">
        <v>206</v>
      </c>
      <c r="P96" s="286">
        <v>822</v>
      </c>
      <c r="Q96" s="285">
        <v>4</v>
      </c>
      <c r="R96" s="285">
        <v>9</v>
      </c>
      <c r="S96" s="284" t="s">
        <v>377</v>
      </c>
      <c r="T96" s="283">
        <v>200</v>
      </c>
      <c r="U96" s="282">
        <v>745393.62</v>
      </c>
      <c r="V96" s="282">
        <v>5272949.72</v>
      </c>
      <c r="W96" s="281">
        <v>615686.26</v>
      </c>
    </row>
    <row r="97" spans="15:23" ht="47.25">
      <c r="O97" s="287" t="s">
        <v>207</v>
      </c>
      <c r="P97" s="286">
        <v>822</v>
      </c>
      <c r="Q97" s="285">
        <v>4</v>
      </c>
      <c r="R97" s="285">
        <v>9</v>
      </c>
      <c r="S97" s="284" t="s">
        <v>377</v>
      </c>
      <c r="T97" s="283">
        <v>240</v>
      </c>
      <c r="U97" s="282">
        <v>745393.62</v>
      </c>
      <c r="V97" s="282">
        <v>5272949.72</v>
      </c>
      <c r="W97" s="281">
        <v>615686.26</v>
      </c>
    </row>
    <row r="98" spans="15:23" ht="189">
      <c r="O98" s="293" t="s">
        <v>378</v>
      </c>
      <c r="P98" s="292">
        <v>822</v>
      </c>
      <c r="Q98" s="291">
        <v>4</v>
      </c>
      <c r="R98" s="291">
        <v>9</v>
      </c>
      <c r="S98" s="290" t="s">
        <v>379</v>
      </c>
      <c r="T98" s="289" t="s">
        <v>14</v>
      </c>
      <c r="U98" s="288">
        <v>11351.18</v>
      </c>
      <c r="V98" s="288">
        <v>80298.73</v>
      </c>
      <c r="W98" s="277">
        <v>9375.94</v>
      </c>
    </row>
    <row r="99" spans="15:23" ht="31.5">
      <c r="O99" s="287" t="s">
        <v>206</v>
      </c>
      <c r="P99" s="286">
        <v>822</v>
      </c>
      <c r="Q99" s="285">
        <v>4</v>
      </c>
      <c r="R99" s="285">
        <v>9</v>
      </c>
      <c r="S99" s="284" t="s">
        <v>379</v>
      </c>
      <c r="T99" s="283">
        <v>200</v>
      </c>
      <c r="U99" s="282">
        <v>11351.18</v>
      </c>
      <c r="V99" s="282">
        <v>80298.73</v>
      </c>
      <c r="W99" s="281">
        <v>9375.94</v>
      </c>
    </row>
    <row r="100" spans="15:23" ht="47.25">
      <c r="O100" s="287" t="s">
        <v>207</v>
      </c>
      <c r="P100" s="286">
        <v>822</v>
      </c>
      <c r="Q100" s="285">
        <v>4</v>
      </c>
      <c r="R100" s="285">
        <v>9</v>
      </c>
      <c r="S100" s="284" t="s">
        <v>379</v>
      </c>
      <c r="T100" s="283">
        <v>240</v>
      </c>
      <c r="U100" s="282">
        <v>11351.18</v>
      </c>
      <c r="V100" s="282">
        <v>80298.73</v>
      </c>
      <c r="W100" s="281">
        <v>9375.94</v>
      </c>
    </row>
    <row r="101" spans="15:23" ht="31.5">
      <c r="O101" s="293" t="s">
        <v>239</v>
      </c>
      <c r="P101" s="292">
        <v>822</v>
      </c>
      <c r="Q101" s="291">
        <v>4</v>
      </c>
      <c r="R101" s="291">
        <v>12</v>
      </c>
      <c r="S101" s="290" t="s">
        <v>14</v>
      </c>
      <c r="T101" s="289" t="s">
        <v>14</v>
      </c>
      <c r="U101" s="288">
        <v>1000</v>
      </c>
      <c r="V101" s="288">
        <v>1000</v>
      </c>
      <c r="W101" s="277">
        <v>1000</v>
      </c>
    </row>
    <row r="102" spans="15:23" ht="78.75">
      <c r="O102" s="293" t="s">
        <v>304</v>
      </c>
      <c r="P102" s="292">
        <v>822</v>
      </c>
      <c r="Q102" s="291">
        <v>4</v>
      </c>
      <c r="R102" s="291">
        <v>12</v>
      </c>
      <c r="S102" s="290" t="s">
        <v>240</v>
      </c>
      <c r="T102" s="289" t="s">
        <v>14</v>
      </c>
      <c r="U102" s="288">
        <v>1000</v>
      </c>
      <c r="V102" s="288">
        <v>1000</v>
      </c>
      <c r="W102" s="277">
        <v>1000</v>
      </c>
    </row>
    <row r="103" spans="15:23" ht="94.5">
      <c r="O103" s="293" t="s">
        <v>305</v>
      </c>
      <c r="P103" s="292">
        <v>822</v>
      </c>
      <c r="Q103" s="291">
        <v>4</v>
      </c>
      <c r="R103" s="291">
        <v>12</v>
      </c>
      <c r="S103" s="290" t="s">
        <v>306</v>
      </c>
      <c r="T103" s="289" t="s">
        <v>14</v>
      </c>
      <c r="U103" s="288">
        <v>1000</v>
      </c>
      <c r="V103" s="288">
        <v>1000</v>
      </c>
      <c r="W103" s="277">
        <v>1000</v>
      </c>
    </row>
    <row r="104" spans="15:23" ht="31.5">
      <c r="O104" s="287" t="s">
        <v>206</v>
      </c>
      <c r="P104" s="286">
        <v>822</v>
      </c>
      <c r="Q104" s="285">
        <v>4</v>
      </c>
      <c r="R104" s="285">
        <v>12</v>
      </c>
      <c r="S104" s="284" t="s">
        <v>306</v>
      </c>
      <c r="T104" s="283">
        <v>200</v>
      </c>
      <c r="U104" s="282">
        <v>1000</v>
      </c>
      <c r="V104" s="282">
        <v>1000</v>
      </c>
      <c r="W104" s="281">
        <v>1000</v>
      </c>
    </row>
    <row r="105" spans="15:23" ht="47.25">
      <c r="O105" s="287" t="s">
        <v>207</v>
      </c>
      <c r="P105" s="286">
        <v>822</v>
      </c>
      <c r="Q105" s="285">
        <v>4</v>
      </c>
      <c r="R105" s="285">
        <v>12</v>
      </c>
      <c r="S105" s="284" t="s">
        <v>306</v>
      </c>
      <c r="T105" s="283">
        <v>240</v>
      </c>
      <c r="U105" s="282">
        <v>1000</v>
      </c>
      <c r="V105" s="282">
        <v>1000</v>
      </c>
      <c r="W105" s="281">
        <v>1000</v>
      </c>
    </row>
    <row r="106" spans="15:23" ht="31.5">
      <c r="O106" s="293" t="s">
        <v>241</v>
      </c>
      <c r="P106" s="292">
        <v>822</v>
      </c>
      <c r="Q106" s="291">
        <v>5</v>
      </c>
      <c r="R106" s="291">
        <v>0</v>
      </c>
      <c r="S106" s="290" t="s">
        <v>14</v>
      </c>
      <c r="T106" s="289" t="s">
        <v>14</v>
      </c>
      <c r="U106" s="288">
        <v>4277369.26</v>
      </c>
      <c r="V106" s="288">
        <v>284900.96999999997</v>
      </c>
      <c r="W106" s="277">
        <v>407790.44</v>
      </c>
    </row>
    <row r="107" spans="15:23" ht="15.75">
      <c r="O107" s="293" t="s">
        <v>242</v>
      </c>
      <c r="P107" s="292">
        <v>822</v>
      </c>
      <c r="Q107" s="291">
        <v>5</v>
      </c>
      <c r="R107" s="291">
        <v>1</v>
      </c>
      <c r="S107" s="290" t="s">
        <v>14</v>
      </c>
      <c r="T107" s="289" t="s">
        <v>14</v>
      </c>
      <c r="U107" s="288">
        <v>255933</v>
      </c>
      <c r="V107" s="288">
        <v>255933</v>
      </c>
      <c r="W107" s="277">
        <v>255933</v>
      </c>
    </row>
    <row r="108" spans="15:23" ht="31.5">
      <c r="O108" s="293" t="s">
        <v>198</v>
      </c>
      <c r="P108" s="292">
        <v>822</v>
      </c>
      <c r="Q108" s="291">
        <v>5</v>
      </c>
      <c r="R108" s="291">
        <v>1</v>
      </c>
      <c r="S108" s="290" t="s">
        <v>199</v>
      </c>
      <c r="T108" s="289" t="s">
        <v>14</v>
      </c>
      <c r="U108" s="288">
        <v>255933</v>
      </c>
      <c r="V108" s="288">
        <v>255933</v>
      </c>
      <c r="W108" s="277">
        <v>255933</v>
      </c>
    </row>
    <row r="109" spans="15:23" ht="47.25">
      <c r="O109" s="293" t="s">
        <v>243</v>
      </c>
      <c r="P109" s="292">
        <v>822</v>
      </c>
      <c r="Q109" s="291">
        <v>5</v>
      </c>
      <c r="R109" s="291">
        <v>1</v>
      </c>
      <c r="S109" s="290" t="s">
        <v>244</v>
      </c>
      <c r="T109" s="289" t="s">
        <v>14</v>
      </c>
      <c r="U109" s="288">
        <v>119733</v>
      </c>
      <c r="V109" s="288">
        <v>119733</v>
      </c>
      <c r="W109" s="277">
        <v>119733</v>
      </c>
    </row>
    <row r="110" spans="15:23" ht="31.5">
      <c r="O110" s="287" t="s">
        <v>206</v>
      </c>
      <c r="P110" s="286">
        <v>822</v>
      </c>
      <c r="Q110" s="285">
        <v>5</v>
      </c>
      <c r="R110" s="285">
        <v>1</v>
      </c>
      <c r="S110" s="284" t="s">
        <v>244</v>
      </c>
      <c r="T110" s="283">
        <v>200</v>
      </c>
      <c r="U110" s="282">
        <v>119733</v>
      </c>
      <c r="V110" s="282">
        <v>119733</v>
      </c>
      <c r="W110" s="281">
        <v>119733</v>
      </c>
    </row>
    <row r="111" spans="15:23" ht="47.25">
      <c r="O111" s="287" t="s">
        <v>207</v>
      </c>
      <c r="P111" s="286">
        <v>822</v>
      </c>
      <c r="Q111" s="285">
        <v>5</v>
      </c>
      <c r="R111" s="285">
        <v>1</v>
      </c>
      <c r="S111" s="284" t="s">
        <v>244</v>
      </c>
      <c r="T111" s="283">
        <v>240</v>
      </c>
      <c r="U111" s="282">
        <v>119733</v>
      </c>
      <c r="V111" s="282">
        <v>119733</v>
      </c>
      <c r="W111" s="281">
        <v>119733</v>
      </c>
    </row>
    <row r="112" spans="15:23" ht="31.5">
      <c r="O112" s="293" t="s">
        <v>307</v>
      </c>
      <c r="P112" s="292">
        <v>822</v>
      </c>
      <c r="Q112" s="291">
        <v>5</v>
      </c>
      <c r="R112" s="291">
        <v>1</v>
      </c>
      <c r="S112" s="290" t="s">
        <v>308</v>
      </c>
      <c r="T112" s="289" t="s">
        <v>14</v>
      </c>
      <c r="U112" s="288">
        <v>136200</v>
      </c>
      <c r="V112" s="288">
        <v>136200</v>
      </c>
      <c r="W112" s="277">
        <v>136200</v>
      </c>
    </row>
    <row r="113" spans="15:23" ht="31.5">
      <c r="O113" s="287" t="s">
        <v>206</v>
      </c>
      <c r="P113" s="286">
        <v>822</v>
      </c>
      <c r="Q113" s="285">
        <v>5</v>
      </c>
      <c r="R113" s="285">
        <v>1</v>
      </c>
      <c r="S113" s="284" t="s">
        <v>308</v>
      </c>
      <c r="T113" s="283">
        <v>200</v>
      </c>
      <c r="U113" s="282">
        <v>136200</v>
      </c>
      <c r="V113" s="282">
        <v>136200</v>
      </c>
      <c r="W113" s="281">
        <v>136200</v>
      </c>
    </row>
    <row r="114" spans="15:23" ht="47.25">
      <c r="O114" s="287" t="s">
        <v>207</v>
      </c>
      <c r="P114" s="286">
        <v>822</v>
      </c>
      <c r="Q114" s="285">
        <v>5</v>
      </c>
      <c r="R114" s="285">
        <v>1</v>
      </c>
      <c r="S114" s="284" t="s">
        <v>308</v>
      </c>
      <c r="T114" s="283">
        <v>240</v>
      </c>
      <c r="U114" s="282">
        <v>136200</v>
      </c>
      <c r="V114" s="282">
        <v>136200</v>
      </c>
      <c r="W114" s="281">
        <v>136200</v>
      </c>
    </row>
    <row r="115" spans="15:23" ht="15.75">
      <c r="O115" s="293" t="s">
        <v>245</v>
      </c>
      <c r="P115" s="292">
        <v>822</v>
      </c>
      <c r="Q115" s="291">
        <v>5</v>
      </c>
      <c r="R115" s="291">
        <v>3</v>
      </c>
      <c r="S115" s="290" t="s">
        <v>14</v>
      </c>
      <c r="T115" s="289" t="s">
        <v>14</v>
      </c>
      <c r="U115" s="288">
        <v>4021436.26</v>
      </c>
      <c r="V115" s="288">
        <v>28967.97</v>
      </c>
      <c r="W115" s="277">
        <v>151857.44</v>
      </c>
    </row>
    <row r="116" spans="15:23" ht="63">
      <c r="O116" s="293" t="s">
        <v>309</v>
      </c>
      <c r="P116" s="292">
        <v>822</v>
      </c>
      <c r="Q116" s="291">
        <v>5</v>
      </c>
      <c r="R116" s="291">
        <v>3</v>
      </c>
      <c r="S116" s="290" t="s">
        <v>310</v>
      </c>
      <c r="T116" s="289" t="s">
        <v>14</v>
      </c>
      <c r="U116" s="288">
        <v>1000</v>
      </c>
      <c r="V116" s="288">
        <v>1000</v>
      </c>
      <c r="W116" s="277">
        <v>0</v>
      </c>
    </row>
    <row r="117" spans="15:23" ht="63">
      <c r="O117" s="293" t="s">
        <v>311</v>
      </c>
      <c r="P117" s="292">
        <v>822</v>
      </c>
      <c r="Q117" s="291">
        <v>5</v>
      </c>
      <c r="R117" s="291">
        <v>3</v>
      </c>
      <c r="S117" s="290" t="s">
        <v>312</v>
      </c>
      <c r="T117" s="289" t="s">
        <v>14</v>
      </c>
      <c r="U117" s="288">
        <v>1000</v>
      </c>
      <c r="V117" s="288">
        <v>1000</v>
      </c>
      <c r="W117" s="277">
        <v>0</v>
      </c>
    </row>
    <row r="118" spans="15:23" ht="31.5">
      <c r="O118" s="287" t="s">
        <v>206</v>
      </c>
      <c r="P118" s="286">
        <v>822</v>
      </c>
      <c r="Q118" s="285">
        <v>5</v>
      </c>
      <c r="R118" s="285">
        <v>3</v>
      </c>
      <c r="S118" s="284" t="s">
        <v>312</v>
      </c>
      <c r="T118" s="283">
        <v>200</v>
      </c>
      <c r="U118" s="282">
        <v>1000</v>
      </c>
      <c r="V118" s="282">
        <v>1000</v>
      </c>
      <c r="W118" s="281">
        <v>0</v>
      </c>
    </row>
    <row r="119" spans="15:23" ht="47.25">
      <c r="O119" s="287" t="s">
        <v>207</v>
      </c>
      <c r="P119" s="286">
        <v>822</v>
      </c>
      <c r="Q119" s="285">
        <v>5</v>
      </c>
      <c r="R119" s="285">
        <v>3</v>
      </c>
      <c r="S119" s="284" t="s">
        <v>312</v>
      </c>
      <c r="T119" s="283">
        <v>240</v>
      </c>
      <c r="U119" s="282">
        <v>1000</v>
      </c>
      <c r="V119" s="282">
        <v>1000</v>
      </c>
      <c r="W119" s="281">
        <v>0</v>
      </c>
    </row>
    <row r="120" spans="15:23" ht="94.5">
      <c r="O120" s="293" t="s">
        <v>313</v>
      </c>
      <c r="P120" s="292">
        <v>822</v>
      </c>
      <c r="Q120" s="291">
        <v>5</v>
      </c>
      <c r="R120" s="291">
        <v>3</v>
      </c>
      <c r="S120" s="290" t="s">
        <v>314</v>
      </c>
      <c r="T120" s="289" t="s">
        <v>14</v>
      </c>
      <c r="U120" s="288">
        <v>5000</v>
      </c>
      <c r="V120" s="288">
        <v>0</v>
      </c>
      <c r="W120" s="277">
        <v>0</v>
      </c>
    </row>
    <row r="121" spans="15:23" ht="94.5">
      <c r="O121" s="293" t="s">
        <v>315</v>
      </c>
      <c r="P121" s="292">
        <v>822</v>
      </c>
      <c r="Q121" s="291">
        <v>5</v>
      </c>
      <c r="R121" s="291">
        <v>3</v>
      </c>
      <c r="S121" s="290" t="s">
        <v>316</v>
      </c>
      <c r="T121" s="289" t="s">
        <v>14</v>
      </c>
      <c r="U121" s="288">
        <v>5000</v>
      </c>
      <c r="V121" s="288">
        <v>0</v>
      </c>
      <c r="W121" s="277">
        <v>0</v>
      </c>
    </row>
    <row r="122" spans="15:23" ht="31.5">
      <c r="O122" s="287" t="s">
        <v>206</v>
      </c>
      <c r="P122" s="286">
        <v>822</v>
      </c>
      <c r="Q122" s="285">
        <v>5</v>
      </c>
      <c r="R122" s="285">
        <v>3</v>
      </c>
      <c r="S122" s="284" t="s">
        <v>316</v>
      </c>
      <c r="T122" s="283">
        <v>200</v>
      </c>
      <c r="U122" s="282">
        <v>5000</v>
      </c>
      <c r="V122" s="282">
        <v>0</v>
      </c>
      <c r="W122" s="281">
        <v>0</v>
      </c>
    </row>
    <row r="123" spans="15:23" ht="47.25">
      <c r="O123" s="287" t="s">
        <v>207</v>
      </c>
      <c r="P123" s="286">
        <v>822</v>
      </c>
      <c r="Q123" s="285">
        <v>5</v>
      </c>
      <c r="R123" s="285">
        <v>3</v>
      </c>
      <c r="S123" s="284" t="s">
        <v>316</v>
      </c>
      <c r="T123" s="283">
        <v>240</v>
      </c>
      <c r="U123" s="282">
        <v>5000</v>
      </c>
      <c r="V123" s="282">
        <v>0</v>
      </c>
      <c r="W123" s="281">
        <v>0</v>
      </c>
    </row>
    <row r="124" spans="15:23" ht="63">
      <c r="O124" s="293" t="s">
        <v>317</v>
      </c>
      <c r="P124" s="292">
        <v>822</v>
      </c>
      <c r="Q124" s="291">
        <v>5</v>
      </c>
      <c r="R124" s="291">
        <v>3</v>
      </c>
      <c r="S124" s="290" t="s">
        <v>318</v>
      </c>
      <c r="T124" s="289" t="s">
        <v>14</v>
      </c>
      <c r="U124" s="288">
        <v>2338449.23</v>
      </c>
      <c r="V124" s="288">
        <v>0</v>
      </c>
      <c r="W124" s="277">
        <v>117923.5</v>
      </c>
    </row>
    <row r="125" spans="15:23" ht="15.75">
      <c r="O125" s="293" t="s">
        <v>246</v>
      </c>
      <c r="P125" s="292">
        <v>822</v>
      </c>
      <c r="Q125" s="291">
        <v>5</v>
      </c>
      <c r="R125" s="291">
        <v>3</v>
      </c>
      <c r="S125" s="290" t="s">
        <v>319</v>
      </c>
      <c r="T125" s="289" t="s">
        <v>14</v>
      </c>
      <c r="U125" s="288">
        <v>393545.32</v>
      </c>
      <c r="V125" s="288">
        <v>0</v>
      </c>
      <c r="W125" s="277">
        <v>117923.5</v>
      </c>
    </row>
    <row r="126" spans="15:23" ht="31.5">
      <c r="O126" s="287" t="s">
        <v>206</v>
      </c>
      <c r="P126" s="286">
        <v>822</v>
      </c>
      <c r="Q126" s="285">
        <v>5</v>
      </c>
      <c r="R126" s="285">
        <v>3</v>
      </c>
      <c r="S126" s="284" t="s">
        <v>319</v>
      </c>
      <c r="T126" s="283">
        <v>200</v>
      </c>
      <c r="U126" s="282">
        <v>393545.32</v>
      </c>
      <c r="V126" s="282">
        <v>0</v>
      </c>
      <c r="W126" s="281">
        <v>117923.5</v>
      </c>
    </row>
    <row r="127" spans="15:23" ht="47.25">
      <c r="O127" s="287" t="s">
        <v>207</v>
      </c>
      <c r="P127" s="286">
        <v>822</v>
      </c>
      <c r="Q127" s="285">
        <v>5</v>
      </c>
      <c r="R127" s="285">
        <v>3</v>
      </c>
      <c r="S127" s="284" t="s">
        <v>319</v>
      </c>
      <c r="T127" s="283">
        <v>240</v>
      </c>
      <c r="U127" s="282">
        <v>393545.32</v>
      </c>
      <c r="V127" s="282">
        <v>0</v>
      </c>
      <c r="W127" s="281">
        <v>117923.5</v>
      </c>
    </row>
    <row r="128" spans="15:23" ht="15.75">
      <c r="O128" s="293" t="s">
        <v>247</v>
      </c>
      <c r="P128" s="292">
        <v>822</v>
      </c>
      <c r="Q128" s="291">
        <v>5</v>
      </c>
      <c r="R128" s="291">
        <v>3</v>
      </c>
      <c r="S128" s="290" t="s">
        <v>320</v>
      </c>
      <c r="T128" s="289" t="s">
        <v>14</v>
      </c>
      <c r="U128" s="288">
        <v>175.6</v>
      </c>
      <c r="V128" s="288">
        <v>0</v>
      </c>
      <c r="W128" s="277">
        <v>0</v>
      </c>
    </row>
    <row r="129" spans="15:23" ht="31.5">
      <c r="O129" s="287" t="s">
        <v>206</v>
      </c>
      <c r="P129" s="286">
        <v>822</v>
      </c>
      <c r="Q129" s="285">
        <v>5</v>
      </c>
      <c r="R129" s="285">
        <v>3</v>
      </c>
      <c r="S129" s="284" t="s">
        <v>320</v>
      </c>
      <c r="T129" s="283">
        <v>200</v>
      </c>
      <c r="U129" s="282">
        <v>175.6</v>
      </c>
      <c r="V129" s="282">
        <v>0</v>
      </c>
      <c r="W129" s="281">
        <v>0</v>
      </c>
    </row>
    <row r="130" spans="15:23" ht="47.25">
      <c r="O130" s="287" t="s">
        <v>207</v>
      </c>
      <c r="P130" s="286">
        <v>822</v>
      </c>
      <c r="Q130" s="285">
        <v>5</v>
      </c>
      <c r="R130" s="285">
        <v>3</v>
      </c>
      <c r="S130" s="284" t="s">
        <v>320</v>
      </c>
      <c r="T130" s="283">
        <v>240</v>
      </c>
      <c r="U130" s="282">
        <v>175.6</v>
      </c>
      <c r="V130" s="282">
        <v>0</v>
      </c>
      <c r="W130" s="281">
        <v>0</v>
      </c>
    </row>
    <row r="131" spans="15:23" ht="15.75">
      <c r="O131" s="293" t="s">
        <v>248</v>
      </c>
      <c r="P131" s="292">
        <v>822</v>
      </c>
      <c r="Q131" s="291">
        <v>5</v>
      </c>
      <c r="R131" s="291">
        <v>3</v>
      </c>
      <c r="S131" s="290" t="s">
        <v>321</v>
      </c>
      <c r="T131" s="289" t="s">
        <v>14</v>
      </c>
      <c r="U131" s="288">
        <v>28105.35</v>
      </c>
      <c r="V131" s="288">
        <v>0</v>
      </c>
      <c r="W131" s="277">
        <v>0</v>
      </c>
    </row>
    <row r="132" spans="15:23" ht="31.5">
      <c r="O132" s="287" t="s">
        <v>206</v>
      </c>
      <c r="P132" s="286">
        <v>822</v>
      </c>
      <c r="Q132" s="285">
        <v>5</v>
      </c>
      <c r="R132" s="285">
        <v>3</v>
      </c>
      <c r="S132" s="284" t="s">
        <v>321</v>
      </c>
      <c r="T132" s="283">
        <v>200</v>
      </c>
      <c r="U132" s="282">
        <v>28105.35</v>
      </c>
      <c r="V132" s="282">
        <v>0</v>
      </c>
      <c r="W132" s="281">
        <v>0</v>
      </c>
    </row>
    <row r="133" spans="15:23" ht="47.25">
      <c r="O133" s="287" t="s">
        <v>207</v>
      </c>
      <c r="P133" s="286">
        <v>822</v>
      </c>
      <c r="Q133" s="285">
        <v>5</v>
      </c>
      <c r="R133" s="285">
        <v>3</v>
      </c>
      <c r="S133" s="284" t="s">
        <v>321</v>
      </c>
      <c r="T133" s="283">
        <v>240</v>
      </c>
      <c r="U133" s="282">
        <v>28105.35</v>
      </c>
      <c r="V133" s="282">
        <v>0</v>
      </c>
      <c r="W133" s="281">
        <v>0</v>
      </c>
    </row>
    <row r="134" spans="15:23" ht="15.75">
      <c r="O134" s="293" t="s">
        <v>249</v>
      </c>
      <c r="P134" s="292">
        <v>822</v>
      </c>
      <c r="Q134" s="291">
        <v>5</v>
      </c>
      <c r="R134" s="291">
        <v>3</v>
      </c>
      <c r="S134" s="290" t="s">
        <v>322</v>
      </c>
      <c r="T134" s="289" t="s">
        <v>14</v>
      </c>
      <c r="U134" s="288">
        <v>34158.639999999999</v>
      </c>
      <c r="V134" s="288">
        <v>0</v>
      </c>
      <c r="W134" s="277">
        <v>0</v>
      </c>
    </row>
    <row r="135" spans="15:23" ht="31.5">
      <c r="O135" s="287" t="s">
        <v>206</v>
      </c>
      <c r="P135" s="286">
        <v>822</v>
      </c>
      <c r="Q135" s="285">
        <v>5</v>
      </c>
      <c r="R135" s="285">
        <v>3</v>
      </c>
      <c r="S135" s="284" t="s">
        <v>322</v>
      </c>
      <c r="T135" s="283">
        <v>200</v>
      </c>
      <c r="U135" s="282">
        <v>34158.639999999999</v>
      </c>
      <c r="V135" s="282">
        <v>0</v>
      </c>
      <c r="W135" s="281">
        <v>0</v>
      </c>
    </row>
    <row r="136" spans="15:23" ht="47.25">
      <c r="O136" s="287" t="s">
        <v>207</v>
      </c>
      <c r="P136" s="286">
        <v>822</v>
      </c>
      <c r="Q136" s="285">
        <v>5</v>
      </c>
      <c r="R136" s="285">
        <v>3</v>
      </c>
      <c r="S136" s="284" t="s">
        <v>322</v>
      </c>
      <c r="T136" s="283">
        <v>240</v>
      </c>
      <c r="U136" s="282">
        <v>34158.639999999999</v>
      </c>
      <c r="V136" s="282">
        <v>0</v>
      </c>
      <c r="W136" s="281">
        <v>0</v>
      </c>
    </row>
    <row r="137" spans="15:23" ht="15.75">
      <c r="O137" s="293" t="s">
        <v>250</v>
      </c>
      <c r="P137" s="292">
        <v>822</v>
      </c>
      <c r="Q137" s="291">
        <v>5</v>
      </c>
      <c r="R137" s="291">
        <v>3</v>
      </c>
      <c r="S137" s="290" t="s">
        <v>323</v>
      </c>
      <c r="T137" s="289" t="s">
        <v>14</v>
      </c>
      <c r="U137" s="288">
        <v>25945</v>
      </c>
      <c r="V137" s="288">
        <v>0</v>
      </c>
      <c r="W137" s="277">
        <v>0</v>
      </c>
    </row>
    <row r="138" spans="15:23" ht="31.5">
      <c r="O138" s="287" t="s">
        <v>206</v>
      </c>
      <c r="P138" s="286">
        <v>822</v>
      </c>
      <c r="Q138" s="285">
        <v>5</v>
      </c>
      <c r="R138" s="285">
        <v>3</v>
      </c>
      <c r="S138" s="284" t="s">
        <v>323</v>
      </c>
      <c r="T138" s="283">
        <v>200</v>
      </c>
      <c r="U138" s="282">
        <v>25945</v>
      </c>
      <c r="V138" s="282">
        <v>0</v>
      </c>
      <c r="W138" s="281">
        <v>0</v>
      </c>
    </row>
    <row r="139" spans="15:23" ht="47.25">
      <c r="O139" s="287" t="s">
        <v>207</v>
      </c>
      <c r="P139" s="286">
        <v>822</v>
      </c>
      <c r="Q139" s="285">
        <v>5</v>
      </c>
      <c r="R139" s="285">
        <v>3</v>
      </c>
      <c r="S139" s="284" t="s">
        <v>323</v>
      </c>
      <c r="T139" s="283">
        <v>240</v>
      </c>
      <c r="U139" s="282">
        <v>25945</v>
      </c>
      <c r="V139" s="282">
        <v>0</v>
      </c>
      <c r="W139" s="281">
        <v>0</v>
      </c>
    </row>
    <row r="140" spans="15:23" ht="63">
      <c r="O140" s="293" t="s">
        <v>380</v>
      </c>
      <c r="P140" s="292">
        <v>822</v>
      </c>
      <c r="Q140" s="291">
        <v>5</v>
      </c>
      <c r="R140" s="291">
        <v>3</v>
      </c>
      <c r="S140" s="290" t="s">
        <v>381</v>
      </c>
      <c r="T140" s="289" t="s">
        <v>14</v>
      </c>
      <c r="U140" s="288">
        <v>1380432.76</v>
      </c>
      <c r="V140" s="288">
        <v>0</v>
      </c>
      <c r="W140" s="277">
        <v>0</v>
      </c>
    </row>
    <row r="141" spans="15:23" ht="31.5">
      <c r="O141" s="287" t="s">
        <v>206</v>
      </c>
      <c r="P141" s="286">
        <v>822</v>
      </c>
      <c r="Q141" s="285">
        <v>5</v>
      </c>
      <c r="R141" s="285">
        <v>3</v>
      </c>
      <c r="S141" s="284" t="s">
        <v>381</v>
      </c>
      <c r="T141" s="283">
        <v>200</v>
      </c>
      <c r="U141" s="282">
        <v>1380432.76</v>
      </c>
      <c r="V141" s="282">
        <v>0</v>
      </c>
      <c r="W141" s="281">
        <v>0</v>
      </c>
    </row>
    <row r="142" spans="15:23" ht="47.25">
      <c r="O142" s="287" t="s">
        <v>207</v>
      </c>
      <c r="P142" s="286">
        <v>822</v>
      </c>
      <c r="Q142" s="285">
        <v>5</v>
      </c>
      <c r="R142" s="285">
        <v>3</v>
      </c>
      <c r="S142" s="284" t="s">
        <v>381</v>
      </c>
      <c r="T142" s="283">
        <v>240</v>
      </c>
      <c r="U142" s="282">
        <v>1380432.76</v>
      </c>
      <c r="V142" s="282">
        <v>0</v>
      </c>
      <c r="W142" s="281">
        <v>0</v>
      </c>
    </row>
    <row r="143" spans="15:23" ht="63">
      <c r="O143" s="293" t="s">
        <v>382</v>
      </c>
      <c r="P143" s="292">
        <v>822</v>
      </c>
      <c r="Q143" s="291">
        <v>5</v>
      </c>
      <c r="R143" s="291">
        <v>3</v>
      </c>
      <c r="S143" s="290" t="s">
        <v>383</v>
      </c>
      <c r="T143" s="289" t="s">
        <v>14</v>
      </c>
      <c r="U143" s="288">
        <v>476086.56</v>
      </c>
      <c r="V143" s="288">
        <v>0</v>
      </c>
      <c r="W143" s="277">
        <v>0</v>
      </c>
    </row>
    <row r="144" spans="15:23" ht="31.5">
      <c r="O144" s="287" t="s">
        <v>206</v>
      </c>
      <c r="P144" s="286">
        <v>822</v>
      </c>
      <c r="Q144" s="285">
        <v>5</v>
      </c>
      <c r="R144" s="285">
        <v>3</v>
      </c>
      <c r="S144" s="284" t="s">
        <v>383</v>
      </c>
      <c r="T144" s="283">
        <v>200</v>
      </c>
      <c r="U144" s="282">
        <v>476086.56</v>
      </c>
      <c r="V144" s="282">
        <v>0</v>
      </c>
      <c r="W144" s="281">
        <v>0</v>
      </c>
    </row>
    <row r="145" spans="15:23" ht="47.25">
      <c r="O145" s="287" t="s">
        <v>207</v>
      </c>
      <c r="P145" s="286">
        <v>822</v>
      </c>
      <c r="Q145" s="285">
        <v>5</v>
      </c>
      <c r="R145" s="285">
        <v>3</v>
      </c>
      <c r="S145" s="284" t="s">
        <v>383</v>
      </c>
      <c r="T145" s="283">
        <v>240</v>
      </c>
      <c r="U145" s="282">
        <v>476086.56</v>
      </c>
      <c r="V145" s="282">
        <v>0</v>
      </c>
      <c r="W145" s="281">
        <v>0</v>
      </c>
    </row>
    <row r="146" spans="15:23" ht="31.5">
      <c r="O146" s="293" t="s">
        <v>198</v>
      </c>
      <c r="P146" s="292">
        <v>822</v>
      </c>
      <c r="Q146" s="291">
        <v>5</v>
      </c>
      <c r="R146" s="291">
        <v>3</v>
      </c>
      <c r="S146" s="290" t="s">
        <v>199</v>
      </c>
      <c r="T146" s="289" t="s">
        <v>14</v>
      </c>
      <c r="U146" s="288">
        <v>1676987.03</v>
      </c>
      <c r="V146" s="288">
        <v>27967.97</v>
      </c>
      <c r="W146" s="277">
        <v>33933.94</v>
      </c>
    </row>
    <row r="147" spans="15:23" ht="15.75">
      <c r="O147" s="293" t="s">
        <v>250</v>
      </c>
      <c r="P147" s="292">
        <v>822</v>
      </c>
      <c r="Q147" s="291">
        <v>5</v>
      </c>
      <c r="R147" s="291">
        <v>3</v>
      </c>
      <c r="S147" s="290" t="s">
        <v>384</v>
      </c>
      <c r="T147" s="289" t="s">
        <v>14</v>
      </c>
      <c r="U147" s="288">
        <v>27000</v>
      </c>
      <c r="V147" s="288">
        <v>27940</v>
      </c>
      <c r="W147" s="277">
        <v>33900</v>
      </c>
    </row>
    <row r="148" spans="15:23" ht="31.5">
      <c r="O148" s="287" t="s">
        <v>206</v>
      </c>
      <c r="P148" s="286">
        <v>822</v>
      </c>
      <c r="Q148" s="285">
        <v>5</v>
      </c>
      <c r="R148" s="285">
        <v>3</v>
      </c>
      <c r="S148" s="284" t="s">
        <v>384</v>
      </c>
      <c r="T148" s="283">
        <v>200</v>
      </c>
      <c r="U148" s="282">
        <v>27000</v>
      </c>
      <c r="V148" s="282">
        <v>27940</v>
      </c>
      <c r="W148" s="281">
        <v>33900</v>
      </c>
    </row>
    <row r="149" spans="15:23" ht="47.25">
      <c r="O149" s="287" t="s">
        <v>207</v>
      </c>
      <c r="P149" s="286">
        <v>822</v>
      </c>
      <c r="Q149" s="285">
        <v>5</v>
      </c>
      <c r="R149" s="285">
        <v>3</v>
      </c>
      <c r="S149" s="284" t="s">
        <v>384</v>
      </c>
      <c r="T149" s="283">
        <v>240</v>
      </c>
      <c r="U149" s="282">
        <v>27000</v>
      </c>
      <c r="V149" s="282">
        <v>27940</v>
      </c>
      <c r="W149" s="281">
        <v>33900</v>
      </c>
    </row>
    <row r="150" spans="15:23" ht="78.75">
      <c r="O150" s="293" t="s">
        <v>385</v>
      </c>
      <c r="P150" s="292">
        <v>822</v>
      </c>
      <c r="Q150" s="291">
        <v>5</v>
      </c>
      <c r="R150" s="291">
        <v>3</v>
      </c>
      <c r="S150" s="290" t="s">
        <v>386</v>
      </c>
      <c r="T150" s="289" t="s">
        <v>14</v>
      </c>
      <c r="U150" s="288">
        <v>369000</v>
      </c>
      <c r="V150" s="288">
        <v>0</v>
      </c>
      <c r="W150" s="277">
        <v>0</v>
      </c>
    </row>
    <row r="151" spans="15:23" ht="31.5">
      <c r="O151" s="287" t="s">
        <v>206</v>
      </c>
      <c r="P151" s="286">
        <v>822</v>
      </c>
      <c r="Q151" s="285">
        <v>5</v>
      </c>
      <c r="R151" s="285">
        <v>3</v>
      </c>
      <c r="S151" s="284" t="s">
        <v>386</v>
      </c>
      <c r="T151" s="283">
        <v>200</v>
      </c>
      <c r="U151" s="282">
        <v>369000</v>
      </c>
      <c r="V151" s="282">
        <v>0</v>
      </c>
      <c r="W151" s="281">
        <v>0</v>
      </c>
    </row>
    <row r="152" spans="15:23" ht="47.25">
      <c r="O152" s="287" t="s">
        <v>207</v>
      </c>
      <c r="P152" s="286">
        <v>822</v>
      </c>
      <c r="Q152" s="285">
        <v>5</v>
      </c>
      <c r="R152" s="285">
        <v>3</v>
      </c>
      <c r="S152" s="284" t="s">
        <v>386</v>
      </c>
      <c r="T152" s="283">
        <v>240</v>
      </c>
      <c r="U152" s="282">
        <v>369000</v>
      </c>
      <c r="V152" s="282">
        <v>0</v>
      </c>
      <c r="W152" s="281">
        <v>0</v>
      </c>
    </row>
    <row r="153" spans="15:23" ht="63">
      <c r="O153" s="293" t="s">
        <v>324</v>
      </c>
      <c r="P153" s="292">
        <v>822</v>
      </c>
      <c r="Q153" s="291">
        <v>5</v>
      </c>
      <c r="R153" s="291">
        <v>3</v>
      </c>
      <c r="S153" s="290" t="s">
        <v>325</v>
      </c>
      <c r="T153" s="289" t="s">
        <v>14</v>
      </c>
      <c r="U153" s="288">
        <v>1280960</v>
      </c>
      <c r="V153" s="288">
        <v>0</v>
      </c>
      <c r="W153" s="277">
        <v>0</v>
      </c>
    </row>
    <row r="154" spans="15:23" ht="31.5">
      <c r="O154" s="287" t="s">
        <v>206</v>
      </c>
      <c r="P154" s="286">
        <v>822</v>
      </c>
      <c r="Q154" s="285">
        <v>5</v>
      </c>
      <c r="R154" s="285">
        <v>3</v>
      </c>
      <c r="S154" s="284" t="s">
        <v>325</v>
      </c>
      <c r="T154" s="283">
        <v>200</v>
      </c>
      <c r="U154" s="282">
        <v>1280960</v>
      </c>
      <c r="V154" s="282">
        <v>0</v>
      </c>
      <c r="W154" s="281">
        <v>0</v>
      </c>
    </row>
    <row r="155" spans="15:23" ht="47.25">
      <c r="O155" s="287" t="s">
        <v>207</v>
      </c>
      <c r="P155" s="286">
        <v>822</v>
      </c>
      <c r="Q155" s="285">
        <v>5</v>
      </c>
      <c r="R155" s="285">
        <v>3</v>
      </c>
      <c r="S155" s="284" t="s">
        <v>325</v>
      </c>
      <c r="T155" s="283">
        <v>240</v>
      </c>
      <c r="U155" s="282">
        <v>1280960</v>
      </c>
      <c r="V155" s="282">
        <v>0</v>
      </c>
      <c r="W155" s="281">
        <v>0</v>
      </c>
    </row>
    <row r="156" spans="15:23" ht="31.5">
      <c r="O156" s="293" t="s">
        <v>387</v>
      </c>
      <c r="P156" s="292">
        <v>822</v>
      </c>
      <c r="Q156" s="291">
        <v>5</v>
      </c>
      <c r="R156" s="291">
        <v>3</v>
      </c>
      <c r="S156" s="290" t="s">
        <v>388</v>
      </c>
      <c r="T156" s="289" t="s">
        <v>14</v>
      </c>
      <c r="U156" s="288">
        <v>27.03</v>
      </c>
      <c r="V156" s="288">
        <v>27.97</v>
      </c>
      <c r="W156" s="277">
        <v>33.94</v>
      </c>
    </row>
    <row r="157" spans="15:23" ht="31.5">
      <c r="O157" s="287" t="s">
        <v>206</v>
      </c>
      <c r="P157" s="286">
        <v>822</v>
      </c>
      <c r="Q157" s="285">
        <v>5</v>
      </c>
      <c r="R157" s="285">
        <v>3</v>
      </c>
      <c r="S157" s="284" t="s">
        <v>388</v>
      </c>
      <c r="T157" s="283">
        <v>200</v>
      </c>
      <c r="U157" s="282">
        <v>27.03</v>
      </c>
      <c r="V157" s="282">
        <v>27.97</v>
      </c>
      <c r="W157" s="281">
        <v>33.94</v>
      </c>
    </row>
    <row r="158" spans="15:23" ht="47.25">
      <c r="O158" s="287" t="s">
        <v>207</v>
      </c>
      <c r="P158" s="286">
        <v>822</v>
      </c>
      <c r="Q158" s="285">
        <v>5</v>
      </c>
      <c r="R158" s="285">
        <v>3</v>
      </c>
      <c r="S158" s="284" t="s">
        <v>388</v>
      </c>
      <c r="T158" s="283">
        <v>240</v>
      </c>
      <c r="U158" s="282">
        <v>27.03</v>
      </c>
      <c r="V158" s="282">
        <v>27.97</v>
      </c>
      <c r="W158" s="281">
        <v>33.94</v>
      </c>
    </row>
    <row r="159" spans="15:23" ht="15.75">
      <c r="O159" s="293" t="s">
        <v>326</v>
      </c>
      <c r="P159" s="292">
        <v>822</v>
      </c>
      <c r="Q159" s="291">
        <v>7</v>
      </c>
      <c r="R159" s="291">
        <v>0</v>
      </c>
      <c r="S159" s="290" t="s">
        <v>14</v>
      </c>
      <c r="T159" s="289" t="s">
        <v>14</v>
      </c>
      <c r="U159" s="288">
        <v>5000</v>
      </c>
      <c r="V159" s="288">
        <v>0</v>
      </c>
      <c r="W159" s="277">
        <v>0</v>
      </c>
    </row>
    <row r="160" spans="15:23" ht="31.5">
      <c r="O160" s="293" t="s">
        <v>327</v>
      </c>
      <c r="P160" s="292">
        <v>822</v>
      </c>
      <c r="Q160" s="291">
        <v>7</v>
      </c>
      <c r="R160" s="291">
        <v>5</v>
      </c>
      <c r="S160" s="290" t="s">
        <v>14</v>
      </c>
      <c r="T160" s="289" t="s">
        <v>14</v>
      </c>
      <c r="U160" s="288">
        <v>5000</v>
      </c>
      <c r="V160" s="288">
        <v>0</v>
      </c>
      <c r="W160" s="277">
        <v>0</v>
      </c>
    </row>
    <row r="161" spans="15:23" ht="31.5">
      <c r="O161" s="293" t="s">
        <v>198</v>
      </c>
      <c r="P161" s="292">
        <v>822</v>
      </c>
      <c r="Q161" s="291">
        <v>7</v>
      </c>
      <c r="R161" s="291">
        <v>5</v>
      </c>
      <c r="S161" s="290" t="s">
        <v>199</v>
      </c>
      <c r="T161" s="289" t="s">
        <v>14</v>
      </c>
      <c r="U161" s="288">
        <v>5000</v>
      </c>
      <c r="V161" s="288">
        <v>0</v>
      </c>
      <c r="W161" s="277">
        <v>0</v>
      </c>
    </row>
    <row r="162" spans="15:23" ht="31.5">
      <c r="O162" s="293" t="s">
        <v>204</v>
      </c>
      <c r="P162" s="292">
        <v>822</v>
      </c>
      <c r="Q162" s="291">
        <v>7</v>
      </c>
      <c r="R162" s="291">
        <v>5</v>
      </c>
      <c r="S162" s="290" t="s">
        <v>205</v>
      </c>
      <c r="T162" s="289" t="s">
        <v>14</v>
      </c>
      <c r="U162" s="288">
        <v>5000</v>
      </c>
      <c r="V162" s="288">
        <v>0</v>
      </c>
      <c r="W162" s="277">
        <v>0</v>
      </c>
    </row>
    <row r="163" spans="15:23" ht="31.5">
      <c r="O163" s="287" t="s">
        <v>206</v>
      </c>
      <c r="P163" s="286">
        <v>822</v>
      </c>
      <c r="Q163" s="285">
        <v>7</v>
      </c>
      <c r="R163" s="285">
        <v>5</v>
      </c>
      <c r="S163" s="284" t="s">
        <v>205</v>
      </c>
      <c r="T163" s="283">
        <v>200</v>
      </c>
      <c r="U163" s="282">
        <v>5000</v>
      </c>
      <c r="V163" s="282">
        <v>0</v>
      </c>
      <c r="W163" s="281">
        <v>0</v>
      </c>
    </row>
    <row r="164" spans="15:23" ht="47.25">
      <c r="O164" s="287" t="s">
        <v>207</v>
      </c>
      <c r="P164" s="286">
        <v>822</v>
      </c>
      <c r="Q164" s="285">
        <v>7</v>
      </c>
      <c r="R164" s="285">
        <v>5</v>
      </c>
      <c r="S164" s="284" t="s">
        <v>205</v>
      </c>
      <c r="T164" s="283">
        <v>240</v>
      </c>
      <c r="U164" s="282">
        <v>5000</v>
      </c>
      <c r="V164" s="282">
        <v>0</v>
      </c>
      <c r="W164" s="281">
        <v>0</v>
      </c>
    </row>
    <row r="165" spans="15:23" ht="15.75">
      <c r="O165" s="293" t="s">
        <v>251</v>
      </c>
      <c r="P165" s="292">
        <v>822</v>
      </c>
      <c r="Q165" s="291">
        <v>8</v>
      </c>
      <c r="R165" s="291">
        <v>0</v>
      </c>
      <c r="S165" s="290" t="s">
        <v>14</v>
      </c>
      <c r="T165" s="289" t="s">
        <v>14</v>
      </c>
      <c r="U165" s="288">
        <v>90000</v>
      </c>
      <c r="V165" s="288">
        <v>0</v>
      </c>
      <c r="W165" s="277">
        <v>0</v>
      </c>
    </row>
    <row r="166" spans="15:23" ht="15.75">
      <c r="O166" s="293" t="s">
        <v>252</v>
      </c>
      <c r="P166" s="292">
        <v>822</v>
      </c>
      <c r="Q166" s="291">
        <v>8</v>
      </c>
      <c r="R166" s="291">
        <v>1</v>
      </c>
      <c r="S166" s="290" t="s">
        <v>14</v>
      </c>
      <c r="T166" s="289" t="s">
        <v>14</v>
      </c>
      <c r="U166" s="288">
        <v>90000</v>
      </c>
      <c r="V166" s="288">
        <v>0</v>
      </c>
      <c r="W166" s="277">
        <v>0</v>
      </c>
    </row>
    <row r="167" spans="15:23" ht="31.5">
      <c r="O167" s="293" t="s">
        <v>198</v>
      </c>
      <c r="P167" s="292">
        <v>822</v>
      </c>
      <c r="Q167" s="291">
        <v>8</v>
      </c>
      <c r="R167" s="291">
        <v>1</v>
      </c>
      <c r="S167" s="290" t="s">
        <v>199</v>
      </c>
      <c r="T167" s="289" t="s">
        <v>14</v>
      </c>
      <c r="U167" s="288">
        <v>90000</v>
      </c>
      <c r="V167" s="288">
        <v>0</v>
      </c>
      <c r="W167" s="277">
        <v>0</v>
      </c>
    </row>
    <row r="168" spans="15:23" ht="63">
      <c r="O168" s="293" t="s">
        <v>253</v>
      </c>
      <c r="P168" s="292">
        <v>822</v>
      </c>
      <c r="Q168" s="291">
        <v>8</v>
      </c>
      <c r="R168" s="291">
        <v>1</v>
      </c>
      <c r="S168" s="290" t="s">
        <v>254</v>
      </c>
      <c r="T168" s="289" t="s">
        <v>14</v>
      </c>
      <c r="U168" s="288">
        <v>90000</v>
      </c>
      <c r="V168" s="288">
        <v>0</v>
      </c>
      <c r="W168" s="277">
        <v>0</v>
      </c>
    </row>
    <row r="169" spans="15:23" ht="15.75">
      <c r="O169" s="287" t="s">
        <v>212</v>
      </c>
      <c r="P169" s="286">
        <v>822</v>
      </c>
      <c r="Q169" s="285">
        <v>8</v>
      </c>
      <c r="R169" s="285">
        <v>1</v>
      </c>
      <c r="S169" s="284" t="s">
        <v>254</v>
      </c>
      <c r="T169" s="283">
        <v>500</v>
      </c>
      <c r="U169" s="282">
        <v>90000</v>
      </c>
      <c r="V169" s="282">
        <v>0</v>
      </c>
      <c r="W169" s="281">
        <v>0</v>
      </c>
    </row>
    <row r="170" spans="15:23" ht="15.75">
      <c r="O170" s="287" t="s">
        <v>213</v>
      </c>
      <c r="P170" s="286">
        <v>822</v>
      </c>
      <c r="Q170" s="285">
        <v>8</v>
      </c>
      <c r="R170" s="285">
        <v>1</v>
      </c>
      <c r="S170" s="284" t="s">
        <v>254</v>
      </c>
      <c r="T170" s="283">
        <v>540</v>
      </c>
      <c r="U170" s="282">
        <v>90000</v>
      </c>
      <c r="V170" s="282">
        <v>0</v>
      </c>
      <c r="W170" s="281">
        <v>0</v>
      </c>
    </row>
    <row r="171" spans="15:23" ht="15.75">
      <c r="O171" s="293" t="s">
        <v>255</v>
      </c>
      <c r="P171" s="292">
        <v>822</v>
      </c>
      <c r="Q171" s="291">
        <v>10</v>
      </c>
      <c r="R171" s="291">
        <v>0</v>
      </c>
      <c r="S171" s="290" t="s">
        <v>14</v>
      </c>
      <c r="T171" s="289" t="s">
        <v>14</v>
      </c>
      <c r="U171" s="288">
        <v>488100</v>
      </c>
      <c r="V171" s="288">
        <v>488100</v>
      </c>
      <c r="W171" s="277">
        <v>488100</v>
      </c>
    </row>
    <row r="172" spans="15:23" ht="15.75">
      <c r="O172" s="293" t="s">
        <v>256</v>
      </c>
      <c r="P172" s="292">
        <v>822</v>
      </c>
      <c r="Q172" s="291">
        <v>10</v>
      </c>
      <c r="R172" s="291">
        <v>1</v>
      </c>
      <c r="S172" s="290" t="s">
        <v>14</v>
      </c>
      <c r="T172" s="289" t="s">
        <v>14</v>
      </c>
      <c r="U172" s="288">
        <v>488100</v>
      </c>
      <c r="V172" s="288">
        <v>488100</v>
      </c>
      <c r="W172" s="277">
        <v>488100</v>
      </c>
    </row>
    <row r="173" spans="15:23" ht="31.5">
      <c r="O173" s="293" t="s">
        <v>198</v>
      </c>
      <c r="P173" s="292">
        <v>822</v>
      </c>
      <c r="Q173" s="291">
        <v>10</v>
      </c>
      <c r="R173" s="291">
        <v>1</v>
      </c>
      <c r="S173" s="290" t="s">
        <v>199</v>
      </c>
      <c r="T173" s="289" t="s">
        <v>14</v>
      </c>
      <c r="U173" s="288">
        <v>488100</v>
      </c>
      <c r="V173" s="288">
        <v>488100</v>
      </c>
      <c r="W173" s="277">
        <v>488100</v>
      </c>
    </row>
    <row r="174" spans="15:23" ht="31.5">
      <c r="O174" s="293" t="s">
        <v>195</v>
      </c>
      <c r="P174" s="292">
        <v>822</v>
      </c>
      <c r="Q174" s="291">
        <v>10</v>
      </c>
      <c r="R174" s="291">
        <v>1</v>
      </c>
      <c r="S174" s="290" t="s">
        <v>197</v>
      </c>
      <c r="T174" s="289" t="s">
        <v>14</v>
      </c>
      <c r="U174" s="288">
        <v>488100</v>
      </c>
      <c r="V174" s="288">
        <v>488100</v>
      </c>
      <c r="W174" s="277">
        <v>488100</v>
      </c>
    </row>
    <row r="175" spans="15:23" ht="31.5">
      <c r="O175" s="287" t="s">
        <v>257</v>
      </c>
      <c r="P175" s="286">
        <v>822</v>
      </c>
      <c r="Q175" s="285">
        <v>10</v>
      </c>
      <c r="R175" s="285">
        <v>1</v>
      </c>
      <c r="S175" s="284" t="s">
        <v>197</v>
      </c>
      <c r="T175" s="283">
        <v>300</v>
      </c>
      <c r="U175" s="282">
        <v>488100</v>
      </c>
      <c r="V175" s="282">
        <v>488100</v>
      </c>
      <c r="W175" s="281">
        <v>488100</v>
      </c>
    </row>
    <row r="176" spans="15:23" ht="31.5">
      <c r="O176" s="287" t="s">
        <v>258</v>
      </c>
      <c r="P176" s="286">
        <v>822</v>
      </c>
      <c r="Q176" s="285">
        <v>10</v>
      </c>
      <c r="R176" s="285">
        <v>1</v>
      </c>
      <c r="S176" s="284" t="s">
        <v>197</v>
      </c>
      <c r="T176" s="283">
        <v>310</v>
      </c>
      <c r="U176" s="282">
        <v>488100</v>
      </c>
      <c r="V176" s="282">
        <v>488100</v>
      </c>
      <c r="W176" s="281">
        <v>488100</v>
      </c>
    </row>
    <row r="177" spans="15:23" ht="15.75">
      <c r="O177" s="293" t="s">
        <v>259</v>
      </c>
      <c r="P177" s="292">
        <v>822</v>
      </c>
      <c r="Q177" s="291">
        <v>11</v>
      </c>
      <c r="R177" s="291">
        <v>0</v>
      </c>
      <c r="S177" s="290" t="s">
        <v>14</v>
      </c>
      <c r="T177" s="289" t="s">
        <v>14</v>
      </c>
      <c r="U177" s="288">
        <v>42440</v>
      </c>
      <c r="V177" s="288">
        <v>0</v>
      </c>
      <c r="W177" s="277">
        <v>0</v>
      </c>
    </row>
    <row r="178" spans="15:23" ht="15.75">
      <c r="O178" s="293" t="s">
        <v>260</v>
      </c>
      <c r="P178" s="292">
        <v>822</v>
      </c>
      <c r="Q178" s="291">
        <v>11</v>
      </c>
      <c r="R178" s="291">
        <v>2</v>
      </c>
      <c r="S178" s="290" t="s">
        <v>14</v>
      </c>
      <c r="T178" s="289" t="s">
        <v>14</v>
      </c>
      <c r="U178" s="288">
        <v>42440</v>
      </c>
      <c r="V178" s="288">
        <v>0</v>
      </c>
      <c r="W178" s="277">
        <v>0</v>
      </c>
    </row>
    <row r="179" spans="15:23" ht="31.5">
      <c r="O179" s="293" t="s">
        <v>198</v>
      </c>
      <c r="P179" s="292">
        <v>822</v>
      </c>
      <c r="Q179" s="291">
        <v>11</v>
      </c>
      <c r="R179" s="291">
        <v>2</v>
      </c>
      <c r="S179" s="290" t="s">
        <v>199</v>
      </c>
      <c r="T179" s="289" t="s">
        <v>14</v>
      </c>
      <c r="U179" s="288">
        <v>42440</v>
      </c>
      <c r="V179" s="288">
        <v>0</v>
      </c>
      <c r="W179" s="277">
        <v>0</v>
      </c>
    </row>
    <row r="180" spans="15:23" ht="126">
      <c r="O180" s="293" t="s">
        <v>261</v>
      </c>
      <c r="P180" s="292">
        <v>822</v>
      </c>
      <c r="Q180" s="291">
        <v>11</v>
      </c>
      <c r="R180" s="291">
        <v>2</v>
      </c>
      <c r="S180" s="290" t="s">
        <v>262</v>
      </c>
      <c r="T180" s="289" t="s">
        <v>14</v>
      </c>
      <c r="U180" s="288">
        <v>42440</v>
      </c>
      <c r="V180" s="288">
        <v>0</v>
      </c>
      <c r="W180" s="277">
        <v>0</v>
      </c>
    </row>
    <row r="181" spans="15:23" ht="15.75">
      <c r="O181" s="287" t="s">
        <v>212</v>
      </c>
      <c r="P181" s="286">
        <v>822</v>
      </c>
      <c r="Q181" s="285">
        <v>11</v>
      </c>
      <c r="R181" s="285">
        <v>2</v>
      </c>
      <c r="S181" s="284" t="s">
        <v>262</v>
      </c>
      <c r="T181" s="283">
        <v>500</v>
      </c>
      <c r="U181" s="282">
        <v>42440</v>
      </c>
      <c r="V181" s="282">
        <v>0</v>
      </c>
      <c r="W181" s="281">
        <v>0</v>
      </c>
    </row>
    <row r="182" spans="15:23" ht="15.75">
      <c r="O182" s="287" t="s">
        <v>213</v>
      </c>
      <c r="P182" s="286">
        <v>822</v>
      </c>
      <c r="Q182" s="285">
        <v>11</v>
      </c>
      <c r="R182" s="285">
        <v>2</v>
      </c>
      <c r="S182" s="284" t="s">
        <v>262</v>
      </c>
      <c r="T182" s="283">
        <v>540</v>
      </c>
      <c r="U182" s="282">
        <v>42440</v>
      </c>
      <c r="V182" s="282">
        <v>0</v>
      </c>
      <c r="W182" s="281">
        <v>0</v>
      </c>
    </row>
    <row r="183" spans="15:23" ht="15.75">
      <c r="O183" s="293" t="s">
        <v>263</v>
      </c>
      <c r="P183" s="292">
        <v>822</v>
      </c>
      <c r="Q183" s="291">
        <v>99</v>
      </c>
      <c r="R183" s="291">
        <v>0</v>
      </c>
      <c r="S183" s="290" t="s">
        <v>14</v>
      </c>
      <c r="T183" s="289" t="s">
        <v>14</v>
      </c>
      <c r="U183" s="288">
        <v>0</v>
      </c>
      <c r="V183" s="288">
        <v>139483.75</v>
      </c>
      <c r="W183" s="277">
        <v>295056.5</v>
      </c>
    </row>
    <row r="184" spans="15:23" ht="15.75">
      <c r="O184" s="293" t="s">
        <v>263</v>
      </c>
      <c r="P184" s="292">
        <v>822</v>
      </c>
      <c r="Q184" s="291">
        <v>99</v>
      </c>
      <c r="R184" s="291">
        <v>99</v>
      </c>
      <c r="S184" s="290" t="s">
        <v>14</v>
      </c>
      <c r="T184" s="289" t="s">
        <v>14</v>
      </c>
      <c r="U184" s="288">
        <v>0</v>
      </c>
      <c r="V184" s="288">
        <v>139483.75</v>
      </c>
      <c r="W184" s="277">
        <v>295056.5</v>
      </c>
    </row>
    <row r="185" spans="15:23" ht="31.5">
      <c r="O185" s="293" t="s">
        <v>198</v>
      </c>
      <c r="P185" s="292">
        <v>822</v>
      </c>
      <c r="Q185" s="291">
        <v>99</v>
      </c>
      <c r="R185" s="291">
        <v>99</v>
      </c>
      <c r="S185" s="290" t="s">
        <v>199</v>
      </c>
      <c r="T185" s="289" t="s">
        <v>14</v>
      </c>
      <c r="U185" s="288">
        <v>0</v>
      </c>
      <c r="V185" s="288">
        <v>139483.75</v>
      </c>
      <c r="W185" s="277">
        <v>295056.5</v>
      </c>
    </row>
    <row r="186" spans="15:23" ht="15.75">
      <c r="O186" s="293" t="s">
        <v>263</v>
      </c>
      <c r="P186" s="292">
        <v>822</v>
      </c>
      <c r="Q186" s="291">
        <v>99</v>
      </c>
      <c r="R186" s="291">
        <v>99</v>
      </c>
      <c r="S186" s="290" t="s">
        <v>264</v>
      </c>
      <c r="T186" s="289" t="s">
        <v>14</v>
      </c>
      <c r="U186" s="288">
        <v>0</v>
      </c>
      <c r="V186" s="288">
        <v>139483.75</v>
      </c>
      <c r="W186" s="277">
        <v>295056.5</v>
      </c>
    </row>
    <row r="187" spans="15:23" ht="15.75">
      <c r="O187" s="294" t="s">
        <v>263</v>
      </c>
      <c r="P187" s="286">
        <v>822</v>
      </c>
      <c r="Q187" s="285">
        <v>99</v>
      </c>
      <c r="R187" s="285">
        <v>99</v>
      </c>
      <c r="S187" s="284" t="s">
        <v>264</v>
      </c>
      <c r="T187" s="283">
        <v>900</v>
      </c>
      <c r="U187" s="282">
        <v>0</v>
      </c>
      <c r="V187" s="282">
        <v>139483.75</v>
      </c>
      <c r="W187" s="281">
        <v>295056.5</v>
      </c>
    </row>
    <row r="188" spans="15:23" ht="15.75">
      <c r="O188" s="294" t="s">
        <v>263</v>
      </c>
      <c r="P188" s="286">
        <v>822</v>
      </c>
      <c r="Q188" s="285">
        <v>99</v>
      </c>
      <c r="R188" s="285">
        <v>99</v>
      </c>
      <c r="S188" s="284" t="s">
        <v>264</v>
      </c>
      <c r="T188" s="283">
        <v>990</v>
      </c>
      <c r="U188" s="282">
        <v>0</v>
      </c>
      <c r="V188" s="282">
        <v>139483.75</v>
      </c>
      <c r="W188" s="281">
        <v>295056.5</v>
      </c>
    </row>
    <row r="189" spans="15:23" ht="15.75">
      <c r="O189" s="280" t="s">
        <v>57</v>
      </c>
      <c r="P189" s="279"/>
      <c r="Q189" s="279"/>
      <c r="R189" s="279"/>
      <c r="S189" s="279"/>
      <c r="T189" s="279"/>
      <c r="U189" s="277">
        <v>11148010.380000001</v>
      </c>
      <c r="V189" s="278">
        <v>11063887.720000001</v>
      </c>
      <c r="W189" s="277">
        <v>6751876.2599999998</v>
      </c>
    </row>
  </sheetData>
  <mergeCells count="17">
    <mergeCell ref="V1:X4"/>
    <mergeCell ref="O6:W6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Y13:AA13"/>
    <mergeCell ref="Y14:AA14"/>
    <mergeCell ref="B12:L12"/>
    <mergeCell ref="B13:L13"/>
    <mergeCell ref="B14:L14"/>
    <mergeCell ref="Y12:AA12"/>
  </mergeCells>
  <pageMargins left="0.98425196850393704" right="0.39370078740157483" top="0.78740157480314965" bottom="0.78740157480314965" header="0.51181102362204722" footer="0.51181102362204722"/>
  <pageSetup paperSize="9" scale="5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view="pageBreakPreview" zoomScale="110" zoomScaleSheetLayoutView="110" workbookViewId="0">
      <selection activeCell="G2" sqref="G2:I2"/>
    </sheetView>
  </sheetViews>
  <sheetFormatPr defaultRowHeight="12.75"/>
  <cols>
    <col min="1" max="1" width="28.85546875" style="68" customWidth="1"/>
    <col min="2" max="2" width="6.85546875" style="68" customWidth="1"/>
    <col min="3" max="3" width="5.85546875" style="68" customWidth="1"/>
    <col min="4" max="4" width="6.42578125" style="68" customWidth="1"/>
    <col min="5" max="5" width="14.85546875" style="68" customWidth="1"/>
    <col min="6" max="6" width="6.28515625" style="68" customWidth="1"/>
    <col min="7" max="9" width="14" style="68" customWidth="1"/>
    <col min="10" max="256" width="9.140625" style="68"/>
    <col min="257" max="257" width="26.140625" style="68" customWidth="1"/>
    <col min="258" max="258" width="6.85546875" style="68" customWidth="1"/>
    <col min="259" max="259" width="5.85546875" style="68" customWidth="1"/>
    <col min="260" max="260" width="6.42578125" style="68" customWidth="1"/>
    <col min="261" max="261" width="13.85546875" style="68" customWidth="1"/>
    <col min="262" max="262" width="6.28515625" style="68" customWidth="1"/>
    <col min="263" max="263" width="17.140625" style="68" customWidth="1"/>
    <col min="264" max="265" width="14" style="68" customWidth="1"/>
    <col min="266" max="512" width="9.140625" style="68"/>
    <col min="513" max="513" width="26.140625" style="68" customWidth="1"/>
    <col min="514" max="514" width="6.85546875" style="68" customWidth="1"/>
    <col min="515" max="515" width="5.85546875" style="68" customWidth="1"/>
    <col min="516" max="516" width="6.42578125" style="68" customWidth="1"/>
    <col min="517" max="517" width="13.85546875" style="68" customWidth="1"/>
    <col min="518" max="518" width="6.28515625" style="68" customWidth="1"/>
    <col min="519" max="519" width="17.140625" style="68" customWidth="1"/>
    <col min="520" max="521" width="14" style="68" customWidth="1"/>
    <col min="522" max="768" width="9.140625" style="68"/>
    <col min="769" max="769" width="26.140625" style="68" customWidth="1"/>
    <col min="770" max="770" width="6.85546875" style="68" customWidth="1"/>
    <col min="771" max="771" width="5.85546875" style="68" customWidth="1"/>
    <col min="772" max="772" width="6.42578125" style="68" customWidth="1"/>
    <col min="773" max="773" width="13.85546875" style="68" customWidth="1"/>
    <col min="774" max="774" width="6.28515625" style="68" customWidth="1"/>
    <col min="775" max="775" width="17.140625" style="68" customWidth="1"/>
    <col min="776" max="777" width="14" style="68" customWidth="1"/>
    <col min="778" max="1024" width="9.140625" style="68"/>
    <col min="1025" max="1025" width="26.140625" style="68" customWidth="1"/>
    <col min="1026" max="1026" width="6.85546875" style="68" customWidth="1"/>
    <col min="1027" max="1027" width="5.85546875" style="68" customWidth="1"/>
    <col min="1028" max="1028" width="6.42578125" style="68" customWidth="1"/>
    <col min="1029" max="1029" width="13.85546875" style="68" customWidth="1"/>
    <col min="1030" max="1030" width="6.28515625" style="68" customWidth="1"/>
    <col min="1031" max="1031" width="17.140625" style="68" customWidth="1"/>
    <col min="1032" max="1033" width="14" style="68" customWidth="1"/>
    <col min="1034" max="1280" width="9.140625" style="68"/>
    <col min="1281" max="1281" width="26.140625" style="68" customWidth="1"/>
    <col min="1282" max="1282" width="6.85546875" style="68" customWidth="1"/>
    <col min="1283" max="1283" width="5.85546875" style="68" customWidth="1"/>
    <col min="1284" max="1284" width="6.42578125" style="68" customWidth="1"/>
    <col min="1285" max="1285" width="13.85546875" style="68" customWidth="1"/>
    <col min="1286" max="1286" width="6.28515625" style="68" customWidth="1"/>
    <col min="1287" max="1287" width="17.140625" style="68" customWidth="1"/>
    <col min="1288" max="1289" width="14" style="68" customWidth="1"/>
    <col min="1290" max="1536" width="9.140625" style="68"/>
    <col min="1537" max="1537" width="26.140625" style="68" customWidth="1"/>
    <col min="1538" max="1538" width="6.85546875" style="68" customWidth="1"/>
    <col min="1539" max="1539" width="5.85546875" style="68" customWidth="1"/>
    <col min="1540" max="1540" width="6.42578125" style="68" customWidth="1"/>
    <col min="1541" max="1541" width="13.85546875" style="68" customWidth="1"/>
    <col min="1542" max="1542" width="6.28515625" style="68" customWidth="1"/>
    <col min="1543" max="1543" width="17.140625" style="68" customWidth="1"/>
    <col min="1544" max="1545" width="14" style="68" customWidth="1"/>
    <col min="1546" max="1792" width="9.140625" style="68"/>
    <col min="1793" max="1793" width="26.140625" style="68" customWidth="1"/>
    <col min="1794" max="1794" width="6.85546875" style="68" customWidth="1"/>
    <col min="1795" max="1795" width="5.85546875" style="68" customWidth="1"/>
    <col min="1796" max="1796" width="6.42578125" style="68" customWidth="1"/>
    <col min="1797" max="1797" width="13.85546875" style="68" customWidth="1"/>
    <col min="1798" max="1798" width="6.28515625" style="68" customWidth="1"/>
    <col min="1799" max="1799" width="17.140625" style="68" customWidth="1"/>
    <col min="1800" max="1801" width="14" style="68" customWidth="1"/>
    <col min="1802" max="2048" width="9.140625" style="68"/>
    <col min="2049" max="2049" width="26.140625" style="68" customWidth="1"/>
    <col min="2050" max="2050" width="6.85546875" style="68" customWidth="1"/>
    <col min="2051" max="2051" width="5.85546875" style="68" customWidth="1"/>
    <col min="2052" max="2052" width="6.42578125" style="68" customWidth="1"/>
    <col min="2053" max="2053" width="13.85546875" style="68" customWidth="1"/>
    <col min="2054" max="2054" width="6.28515625" style="68" customWidth="1"/>
    <col min="2055" max="2055" width="17.140625" style="68" customWidth="1"/>
    <col min="2056" max="2057" width="14" style="68" customWidth="1"/>
    <col min="2058" max="2304" width="9.140625" style="68"/>
    <col min="2305" max="2305" width="26.140625" style="68" customWidth="1"/>
    <col min="2306" max="2306" width="6.85546875" style="68" customWidth="1"/>
    <col min="2307" max="2307" width="5.85546875" style="68" customWidth="1"/>
    <col min="2308" max="2308" width="6.42578125" style="68" customWidth="1"/>
    <col min="2309" max="2309" width="13.85546875" style="68" customWidth="1"/>
    <col min="2310" max="2310" width="6.28515625" style="68" customWidth="1"/>
    <col min="2311" max="2311" width="17.140625" style="68" customWidth="1"/>
    <col min="2312" max="2313" width="14" style="68" customWidth="1"/>
    <col min="2314" max="2560" width="9.140625" style="68"/>
    <col min="2561" max="2561" width="26.140625" style="68" customWidth="1"/>
    <col min="2562" max="2562" width="6.85546875" style="68" customWidth="1"/>
    <col min="2563" max="2563" width="5.85546875" style="68" customWidth="1"/>
    <col min="2564" max="2564" width="6.42578125" style="68" customWidth="1"/>
    <col min="2565" max="2565" width="13.85546875" style="68" customWidth="1"/>
    <col min="2566" max="2566" width="6.28515625" style="68" customWidth="1"/>
    <col min="2567" max="2567" width="17.140625" style="68" customWidth="1"/>
    <col min="2568" max="2569" width="14" style="68" customWidth="1"/>
    <col min="2570" max="2816" width="9.140625" style="68"/>
    <col min="2817" max="2817" width="26.140625" style="68" customWidth="1"/>
    <col min="2818" max="2818" width="6.85546875" style="68" customWidth="1"/>
    <col min="2819" max="2819" width="5.85546875" style="68" customWidth="1"/>
    <col min="2820" max="2820" width="6.42578125" style="68" customWidth="1"/>
    <col min="2821" max="2821" width="13.85546875" style="68" customWidth="1"/>
    <col min="2822" max="2822" width="6.28515625" style="68" customWidth="1"/>
    <col min="2823" max="2823" width="17.140625" style="68" customWidth="1"/>
    <col min="2824" max="2825" width="14" style="68" customWidth="1"/>
    <col min="2826" max="3072" width="9.140625" style="68"/>
    <col min="3073" max="3073" width="26.140625" style="68" customWidth="1"/>
    <col min="3074" max="3074" width="6.85546875" style="68" customWidth="1"/>
    <col min="3075" max="3075" width="5.85546875" style="68" customWidth="1"/>
    <col min="3076" max="3076" width="6.42578125" style="68" customWidth="1"/>
    <col min="3077" max="3077" width="13.85546875" style="68" customWidth="1"/>
    <col min="3078" max="3078" width="6.28515625" style="68" customWidth="1"/>
    <col min="3079" max="3079" width="17.140625" style="68" customWidth="1"/>
    <col min="3080" max="3081" width="14" style="68" customWidth="1"/>
    <col min="3082" max="3328" width="9.140625" style="68"/>
    <col min="3329" max="3329" width="26.140625" style="68" customWidth="1"/>
    <col min="3330" max="3330" width="6.85546875" style="68" customWidth="1"/>
    <col min="3331" max="3331" width="5.85546875" style="68" customWidth="1"/>
    <col min="3332" max="3332" width="6.42578125" style="68" customWidth="1"/>
    <col min="3333" max="3333" width="13.85546875" style="68" customWidth="1"/>
    <col min="3334" max="3334" width="6.28515625" style="68" customWidth="1"/>
    <col min="3335" max="3335" width="17.140625" style="68" customWidth="1"/>
    <col min="3336" max="3337" width="14" style="68" customWidth="1"/>
    <col min="3338" max="3584" width="9.140625" style="68"/>
    <col min="3585" max="3585" width="26.140625" style="68" customWidth="1"/>
    <col min="3586" max="3586" width="6.85546875" style="68" customWidth="1"/>
    <col min="3587" max="3587" width="5.85546875" style="68" customWidth="1"/>
    <col min="3588" max="3588" width="6.42578125" style="68" customWidth="1"/>
    <col min="3589" max="3589" width="13.85546875" style="68" customWidth="1"/>
    <col min="3590" max="3590" width="6.28515625" style="68" customWidth="1"/>
    <col min="3591" max="3591" width="17.140625" style="68" customWidth="1"/>
    <col min="3592" max="3593" width="14" style="68" customWidth="1"/>
    <col min="3594" max="3840" width="9.140625" style="68"/>
    <col min="3841" max="3841" width="26.140625" style="68" customWidth="1"/>
    <col min="3842" max="3842" width="6.85546875" style="68" customWidth="1"/>
    <col min="3843" max="3843" width="5.85546875" style="68" customWidth="1"/>
    <col min="3844" max="3844" width="6.42578125" style="68" customWidth="1"/>
    <col min="3845" max="3845" width="13.85546875" style="68" customWidth="1"/>
    <col min="3846" max="3846" width="6.28515625" style="68" customWidth="1"/>
    <col min="3847" max="3847" width="17.140625" style="68" customWidth="1"/>
    <col min="3848" max="3849" width="14" style="68" customWidth="1"/>
    <col min="3850" max="4096" width="9.140625" style="68"/>
    <col min="4097" max="4097" width="26.140625" style="68" customWidth="1"/>
    <col min="4098" max="4098" width="6.85546875" style="68" customWidth="1"/>
    <col min="4099" max="4099" width="5.85546875" style="68" customWidth="1"/>
    <col min="4100" max="4100" width="6.42578125" style="68" customWidth="1"/>
    <col min="4101" max="4101" width="13.85546875" style="68" customWidth="1"/>
    <col min="4102" max="4102" width="6.28515625" style="68" customWidth="1"/>
    <col min="4103" max="4103" width="17.140625" style="68" customWidth="1"/>
    <col min="4104" max="4105" width="14" style="68" customWidth="1"/>
    <col min="4106" max="4352" width="9.140625" style="68"/>
    <col min="4353" max="4353" width="26.140625" style="68" customWidth="1"/>
    <col min="4354" max="4354" width="6.85546875" style="68" customWidth="1"/>
    <col min="4355" max="4355" width="5.85546875" style="68" customWidth="1"/>
    <col min="4356" max="4356" width="6.42578125" style="68" customWidth="1"/>
    <col min="4357" max="4357" width="13.85546875" style="68" customWidth="1"/>
    <col min="4358" max="4358" width="6.28515625" style="68" customWidth="1"/>
    <col min="4359" max="4359" width="17.140625" style="68" customWidth="1"/>
    <col min="4360" max="4361" width="14" style="68" customWidth="1"/>
    <col min="4362" max="4608" width="9.140625" style="68"/>
    <col min="4609" max="4609" width="26.140625" style="68" customWidth="1"/>
    <col min="4610" max="4610" width="6.85546875" style="68" customWidth="1"/>
    <col min="4611" max="4611" width="5.85546875" style="68" customWidth="1"/>
    <col min="4612" max="4612" width="6.42578125" style="68" customWidth="1"/>
    <col min="4613" max="4613" width="13.85546875" style="68" customWidth="1"/>
    <col min="4614" max="4614" width="6.28515625" style="68" customWidth="1"/>
    <col min="4615" max="4615" width="17.140625" style="68" customWidth="1"/>
    <col min="4616" max="4617" width="14" style="68" customWidth="1"/>
    <col min="4618" max="4864" width="9.140625" style="68"/>
    <col min="4865" max="4865" width="26.140625" style="68" customWidth="1"/>
    <col min="4866" max="4866" width="6.85546875" style="68" customWidth="1"/>
    <col min="4867" max="4867" width="5.85546875" style="68" customWidth="1"/>
    <col min="4868" max="4868" width="6.42578125" style="68" customWidth="1"/>
    <col min="4869" max="4869" width="13.85546875" style="68" customWidth="1"/>
    <col min="4870" max="4870" width="6.28515625" style="68" customWidth="1"/>
    <col min="4871" max="4871" width="17.140625" style="68" customWidth="1"/>
    <col min="4872" max="4873" width="14" style="68" customWidth="1"/>
    <col min="4874" max="5120" width="9.140625" style="68"/>
    <col min="5121" max="5121" width="26.140625" style="68" customWidth="1"/>
    <col min="5122" max="5122" width="6.85546875" style="68" customWidth="1"/>
    <col min="5123" max="5123" width="5.85546875" style="68" customWidth="1"/>
    <col min="5124" max="5124" width="6.42578125" style="68" customWidth="1"/>
    <col min="5125" max="5125" width="13.85546875" style="68" customWidth="1"/>
    <col min="5126" max="5126" width="6.28515625" style="68" customWidth="1"/>
    <col min="5127" max="5127" width="17.140625" style="68" customWidth="1"/>
    <col min="5128" max="5129" width="14" style="68" customWidth="1"/>
    <col min="5130" max="5376" width="9.140625" style="68"/>
    <col min="5377" max="5377" width="26.140625" style="68" customWidth="1"/>
    <col min="5378" max="5378" width="6.85546875" style="68" customWidth="1"/>
    <col min="5379" max="5379" width="5.85546875" style="68" customWidth="1"/>
    <col min="5380" max="5380" width="6.42578125" style="68" customWidth="1"/>
    <col min="5381" max="5381" width="13.85546875" style="68" customWidth="1"/>
    <col min="5382" max="5382" width="6.28515625" style="68" customWidth="1"/>
    <col min="5383" max="5383" width="17.140625" style="68" customWidth="1"/>
    <col min="5384" max="5385" width="14" style="68" customWidth="1"/>
    <col min="5386" max="5632" width="9.140625" style="68"/>
    <col min="5633" max="5633" width="26.140625" style="68" customWidth="1"/>
    <col min="5634" max="5634" width="6.85546875" style="68" customWidth="1"/>
    <col min="5635" max="5635" width="5.85546875" style="68" customWidth="1"/>
    <col min="5636" max="5636" width="6.42578125" style="68" customWidth="1"/>
    <col min="5637" max="5637" width="13.85546875" style="68" customWidth="1"/>
    <col min="5638" max="5638" width="6.28515625" style="68" customWidth="1"/>
    <col min="5639" max="5639" width="17.140625" style="68" customWidth="1"/>
    <col min="5640" max="5641" width="14" style="68" customWidth="1"/>
    <col min="5642" max="5888" width="9.140625" style="68"/>
    <col min="5889" max="5889" width="26.140625" style="68" customWidth="1"/>
    <col min="5890" max="5890" width="6.85546875" style="68" customWidth="1"/>
    <col min="5891" max="5891" width="5.85546875" style="68" customWidth="1"/>
    <col min="5892" max="5892" width="6.42578125" style="68" customWidth="1"/>
    <col min="5893" max="5893" width="13.85546875" style="68" customWidth="1"/>
    <col min="5894" max="5894" width="6.28515625" style="68" customWidth="1"/>
    <col min="5895" max="5895" width="17.140625" style="68" customWidth="1"/>
    <col min="5896" max="5897" width="14" style="68" customWidth="1"/>
    <col min="5898" max="6144" width="9.140625" style="68"/>
    <col min="6145" max="6145" width="26.140625" style="68" customWidth="1"/>
    <col min="6146" max="6146" width="6.85546875" style="68" customWidth="1"/>
    <col min="6147" max="6147" width="5.85546875" style="68" customWidth="1"/>
    <col min="6148" max="6148" width="6.42578125" style="68" customWidth="1"/>
    <col min="6149" max="6149" width="13.85546875" style="68" customWidth="1"/>
    <col min="6150" max="6150" width="6.28515625" style="68" customWidth="1"/>
    <col min="6151" max="6151" width="17.140625" style="68" customWidth="1"/>
    <col min="6152" max="6153" width="14" style="68" customWidth="1"/>
    <col min="6154" max="6400" width="9.140625" style="68"/>
    <col min="6401" max="6401" width="26.140625" style="68" customWidth="1"/>
    <col min="6402" max="6402" width="6.85546875" style="68" customWidth="1"/>
    <col min="6403" max="6403" width="5.85546875" style="68" customWidth="1"/>
    <col min="6404" max="6404" width="6.42578125" style="68" customWidth="1"/>
    <col min="6405" max="6405" width="13.85546875" style="68" customWidth="1"/>
    <col min="6406" max="6406" width="6.28515625" style="68" customWidth="1"/>
    <col min="6407" max="6407" width="17.140625" style="68" customWidth="1"/>
    <col min="6408" max="6409" width="14" style="68" customWidth="1"/>
    <col min="6410" max="6656" width="9.140625" style="68"/>
    <col min="6657" max="6657" width="26.140625" style="68" customWidth="1"/>
    <col min="6658" max="6658" width="6.85546875" style="68" customWidth="1"/>
    <col min="6659" max="6659" width="5.85546875" style="68" customWidth="1"/>
    <col min="6660" max="6660" width="6.42578125" style="68" customWidth="1"/>
    <col min="6661" max="6661" width="13.85546875" style="68" customWidth="1"/>
    <col min="6662" max="6662" width="6.28515625" style="68" customWidth="1"/>
    <col min="6663" max="6663" width="17.140625" style="68" customWidth="1"/>
    <col min="6664" max="6665" width="14" style="68" customWidth="1"/>
    <col min="6666" max="6912" width="9.140625" style="68"/>
    <col min="6913" max="6913" width="26.140625" style="68" customWidth="1"/>
    <col min="6914" max="6914" width="6.85546875" style="68" customWidth="1"/>
    <col min="6915" max="6915" width="5.85546875" style="68" customWidth="1"/>
    <col min="6916" max="6916" width="6.42578125" style="68" customWidth="1"/>
    <col min="6917" max="6917" width="13.85546875" style="68" customWidth="1"/>
    <col min="6918" max="6918" width="6.28515625" style="68" customWidth="1"/>
    <col min="6919" max="6919" width="17.140625" style="68" customWidth="1"/>
    <col min="6920" max="6921" width="14" style="68" customWidth="1"/>
    <col min="6922" max="7168" width="9.140625" style="68"/>
    <col min="7169" max="7169" width="26.140625" style="68" customWidth="1"/>
    <col min="7170" max="7170" width="6.85546875" style="68" customWidth="1"/>
    <col min="7171" max="7171" width="5.85546875" style="68" customWidth="1"/>
    <col min="7172" max="7172" width="6.42578125" style="68" customWidth="1"/>
    <col min="7173" max="7173" width="13.85546875" style="68" customWidth="1"/>
    <col min="7174" max="7174" width="6.28515625" style="68" customWidth="1"/>
    <col min="7175" max="7175" width="17.140625" style="68" customWidth="1"/>
    <col min="7176" max="7177" width="14" style="68" customWidth="1"/>
    <col min="7178" max="7424" width="9.140625" style="68"/>
    <col min="7425" max="7425" width="26.140625" style="68" customWidth="1"/>
    <col min="7426" max="7426" width="6.85546875" style="68" customWidth="1"/>
    <col min="7427" max="7427" width="5.85546875" style="68" customWidth="1"/>
    <col min="7428" max="7428" width="6.42578125" style="68" customWidth="1"/>
    <col min="7429" max="7429" width="13.85546875" style="68" customWidth="1"/>
    <col min="7430" max="7430" width="6.28515625" style="68" customWidth="1"/>
    <col min="7431" max="7431" width="17.140625" style="68" customWidth="1"/>
    <col min="7432" max="7433" width="14" style="68" customWidth="1"/>
    <col min="7434" max="7680" width="9.140625" style="68"/>
    <col min="7681" max="7681" width="26.140625" style="68" customWidth="1"/>
    <col min="7682" max="7682" width="6.85546875" style="68" customWidth="1"/>
    <col min="7683" max="7683" width="5.85546875" style="68" customWidth="1"/>
    <col min="7684" max="7684" width="6.42578125" style="68" customWidth="1"/>
    <col min="7685" max="7685" width="13.85546875" style="68" customWidth="1"/>
    <col min="7686" max="7686" width="6.28515625" style="68" customWidth="1"/>
    <col min="7687" max="7687" width="17.140625" style="68" customWidth="1"/>
    <col min="7688" max="7689" width="14" style="68" customWidth="1"/>
    <col min="7690" max="7936" width="9.140625" style="68"/>
    <col min="7937" max="7937" width="26.140625" style="68" customWidth="1"/>
    <col min="7938" max="7938" width="6.85546875" style="68" customWidth="1"/>
    <col min="7939" max="7939" width="5.85546875" style="68" customWidth="1"/>
    <col min="7940" max="7940" width="6.42578125" style="68" customWidth="1"/>
    <col min="7941" max="7941" width="13.85546875" style="68" customWidth="1"/>
    <col min="7942" max="7942" width="6.28515625" style="68" customWidth="1"/>
    <col min="7943" max="7943" width="17.140625" style="68" customWidth="1"/>
    <col min="7944" max="7945" width="14" style="68" customWidth="1"/>
    <col min="7946" max="8192" width="9.140625" style="68"/>
    <col min="8193" max="8193" width="26.140625" style="68" customWidth="1"/>
    <col min="8194" max="8194" width="6.85546875" style="68" customWidth="1"/>
    <col min="8195" max="8195" width="5.85546875" style="68" customWidth="1"/>
    <col min="8196" max="8196" width="6.42578125" style="68" customWidth="1"/>
    <col min="8197" max="8197" width="13.85546875" style="68" customWidth="1"/>
    <col min="8198" max="8198" width="6.28515625" style="68" customWidth="1"/>
    <col min="8199" max="8199" width="17.140625" style="68" customWidth="1"/>
    <col min="8200" max="8201" width="14" style="68" customWidth="1"/>
    <col min="8202" max="8448" width="9.140625" style="68"/>
    <col min="8449" max="8449" width="26.140625" style="68" customWidth="1"/>
    <col min="8450" max="8450" width="6.85546875" style="68" customWidth="1"/>
    <col min="8451" max="8451" width="5.85546875" style="68" customWidth="1"/>
    <col min="8452" max="8452" width="6.42578125" style="68" customWidth="1"/>
    <col min="8453" max="8453" width="13.85546875" style="68" customWidth="1"/>
    <col min="8454" max="8454" width="6.28515625" style="68" customWidth="1"/>
    <col min="8455" max="8455" width="17.140625" style="68" customWidth="1"/>
    <col min="8456" max="8457" width="14" style="68" customWidth="1"/>
    <col min="8458" max="8704" width="9.140625" style="68"/>
    <col min="8705" max="8705" width="26.140625" style="68" customWidth="1"/>
    <col min="8706" max="8706" width="6.85546875" style="68" customWidth="1"/>
    <col min="8707" max="8707" width="5.85546875" style="68" customWidth="1"/>
    <col min="8708" max="8708" width="6.42578125" style="68" customWidth="1"/>
    <col min="8709" max="8709" width="13.85546875" style="68" customWidth="1"/>
    <col min="8710" max="8710" width="6.28515625" style="68" customWidth="1"/>
    <col min="8711" max="8711" width="17.140625" style="68" customWidth="1"/>
    <col min="8712" max="8713" width="14" style="68" customWidth="1"/>
    <col min="8714" max="8960" width="9.140625" style="68"/>
    <col min="8961" max="8961" width="26.140625" style="68" customWidth="1"/>
    <col min="8962" max="8962" width="6.85546875" style="68" customWidth="1"/>
    <col min="8963" max="8963" width="5.85546875" style="68" customWidth="1"/>
    <col min="8964" max="8964" width="6.42578125" style="68" customWidth="1"/>
    <col min="8965" max="8965" width="13.85546875" style="68" customWidth="1"/>
    <col min="8966" max="8966" width="6.28515625" style="68" customWidth="1"/>
    <col min="8967" max="8967" width="17.140625" style="68" customWidth="1"/>
    <col min="8968" max="8969" width="14" style="68" customWidth="1"/>
    <col min="8970" max="9216" width="9.140625" style="68"/>
    <col min="9217" max="9217" width="26.140625" style="68" customWidth="1"/>
    <col min="9218" max="9218" width="6.85546875" style="68" customWidth="1"/>
    <col min="9219" max="9219" width="5.85546875" style="68" customWidth="1"/>
    <col min="9220" max="9220" width="6.42578125" style="68" customWidth="1"/>
    <col min="9221" max="9221" width="13.85546875" style="68" customWidth="1"/>
    <col min="9222" max="9222" width="6.28515625" style="68" customWidth="1"/>
    <col min="9223" max="9223" width="17.140625" style="68" customWidth="1"/>
    <col min="9224" max="9225" width="14" style="68" customWidth="1"/>
    <col min="9226" max="9472" width="9.140625" style="68"/>
    <col min="9473" max="9473" width="26.140625" style="68" customWidth="1"/>
    <col min="9474" max="9474" width="6.85546875" style="68" customWidth="1"/>
    <col min="9475" max="9475" width="5.85546875" style="68" customWidth="1"/>
    <col min="9476" max="9476" width="6.42578125" style="68" customWidth="1"/>
    <col min="9477" max="9477" width="13.85546875" style="68" customWidth="1"/>
    <col min="9478" max="9478" width="6.28515625" style="68" customWidth="1"/>
    <col min="9479" max="9479" width="17.140625" style="68" customWidth="1"/>
    <col min="9480" max="9481" width="14" style="68" customWidth="1"/>
    <col min="9482" max="9728" width="9.140625" style="68"/>
    <col min="9729" max="9729" width="26.140625" style="68" customWidth="1"/>
    <col min="9730" max="9730" width="6.85546875" style="68" customWidth="1"/>
    <col min="9731" max="9731" width="5.85546875" style="68" customWidth="1"/>
    <col min="9732" max="9732" width="6.42578125" style="68" customWidth="1"/>
    <col min="9733" max="9733" width="13.85546875" style="68" customWidth="1"/>
    <col min="9734" max="9734" width="6.28515625" style="68" customWidth="1"/>
    <col min="9735" max="9735" width="17.140625" style="68" customWidth="1"/>
    <col min="9736" max="9737" width="14" style="68" customWidth="1"/>
    <col min="9738" max="9984" width="9.140625" style="68"/>
    <col min="9985" max="9985" width="26.140625" style="68" customWidth="1"/>
    <col min="9986" max="9986" width="6.85546875" style="68" customWidth="1"/>
    <col min="9987" max="9987" width="5.85546875" style="68" customWidth="1"/>
    <col min="9988" max="9988" width="6.42578125" style="68" customWidth="1"/>
    <col min="9989" max="9989" width="13.85546875" style="68" customWidth="1"/>
    <col min="9990" max="9990" width="6.28515625" style="68" customWidth="1"/>
    <col min="9991" max="9991" width="17.140625" style="68" customWidth="1"/>
    <col min="9992" max="9993" width="14" style="68" customWidth="1"/>
    <col min="9994" max="10240" width="9.140625" style="68"/>
    <col min="10241" max="10241" width="26.140625" style="68" customWidth="1"/>
    <col min="10242" max="10242" width="6.85546875" style="68" customWidth="1"/>
    <col min="10243" max="10243" width="5.85546875" style="68" customWidth="1"/>
    <col min="10244" max="10244" width="6.42578125" style="68" customWidth="1"/>
    <col min="10245" max="10245" width="13.85546875" style="68" customWidth="1"/>
    <col min="10246" max="10246" width="6.28515625" style="68" customWidth="1"/>
    <col min="10247" max="10247" width="17.140625" style="68" customWidth="1"/>
    <col min="10248" max="10249" width="14" style="68" customWidth="1"/>
    <col min="10250" max="10496" width="9.140625" style="68"/>
    <col min="10497" max="10497" width="26.140625" style="68" customWidth="1"/>
    <col min="10498" max="10498" width="6.85546875" style="68" customWidth="1"/>
    <col min="10499" max="10499" width="5.85546875" style="68" customWidth="1"/>
    <col min="10500" max="10500" width="6.42578125" style="68" customWidth="1"/>
    <col min="10501" max="10501" width="13.85546875" style="68" customWidth="1"/>
    <col min="10502" max="10502" width="6.28515625" style="68" customWidth="1"/>
    <col min="10503" max="10503" width="17.140625" style="68" customWidth="1"/>
    <col min="10504" max="10505" width="14" style="68" customWidth="1"/>
    <col min="10506" max="10752" width="9.140625" style="68"/>
    <col min="10753" max="10753" width="26.140625" style="68" customWidth="1"/>
    <col min="10754" max="10754" width="6.85546875" style="68" customWidth="1"/>
    <col min="10755" max="10755" width="5.85546875" style="68" customWidth="1"/>
    <col min="10756" max="10756" width="6.42578125" style="68" customWidth="1"/>
    <col min="10757" max="10757" width="13.85546875" style="68" customWidth="1"/>
    <col min="10758" max="10758" width="6.28515625" style="68" customWidth="1"/>
    <col min="10759" max="10759" width="17.140625" style="68" customWidth="1"/>
    <col min="10760" max="10761" width="14" style="68" customWidth="1"/>
    <col min="10762" max="11008" width="9.140625" style="68"/>
    <col min="11009" max="11009" width="26.140625" style="68" customWidth="1"/>
    <col min="11010" max="11010" width="6.85546875" style="68" customWidth="1"/>
    <col min="11011" max="11011" width="5.85546875" style="68" customWidth="1"/>
    <col min="11012" max="11012" width="6.42578125" style="68" customWidth="1"/>
    <col min="11013" max="11013" width="13.85546875" style="68" customWidth="1"/>
    <col min="11014" max="11014" width="6.28515625" style="68" customWidth="1"/>
    <col min="11015" max="11015" width="17.140625" style="68" customWidth="1"/>
    <col min="11016" max="11017" width="14" style="68" customWidth="1"/>
    <col min="11018" max="11264" width="9.140625" style="68"/>
    <col min="11265" max="11265" width="26.140625" style="68" customWidth="1"/>
    <col min="11266" max="11266" width="6.85546875" style="68" customWidth="1"/>
    <col min="11267" max="11267" width="5.85546875" style="68" customWidth="1"/>
    <col min="11268" max="11268" width="6.42578125" style="68" customWidth="1"/>
    <col min="11269" max="11269" width="13.85546875" style="68" customWidth="1"/>
    <col min="11270" max="11270" width="6.28515625" style="68" customWidth="1"/>
    <col min="11271" max="11271" width="17.140625" style="68" customWidth="1"/>
    <col min="11272" max="11273" width="14" style="68" customWidth="1"/>
    <col min="11274" max="11520" width="9.140625" style="68"/>
    <col min="11521" max="11521" width="26.140625" style="68" customWidth="1"/>
    <col min="11522" max="11522" width="6.85546875" style="68" customWidth="1"/>
    <col min="11523" max="11523" width="5.85546875" style="68" customWidth="1"/>
    <col min="11524" max="11524" width="6.42578125" style="68" customWidth="1"/>
    <col min="11525" max="11525" width="13.85546875" style="68" customWidth="1"/>
    <col min="11526" max="11526" width="6.28515625" style="68" customWidth="1"/>
    <col min="11527" max="11527" width="17.140625" style="68" customWidth="1"/>
    <col min="11528" max="11529" width="14" style="68" customWidth="1"/>
    <col min="11530" max="11776" width="9.140625" style="68"/>
    <col min="11777" max="11777" width="26.140625" style="68" customWidth="1"/>
    <col min="11778" max="11778" width="6.85546875" style="68" customWidth="1"/>
    <col min="11779" max="11779" width="5.85546875" style="68" customWidth="1"/>
    <col min="11780" max="11780" width="6.42578125" style="68" customWidth="1"/>
    <col min="11781" max="11781" width="13.85546875" style="68" customWidth="1"/>
    <col min="11782" max="11782" width="6.28515625" style="68" customWidth="1"/>
    <col min="11783" max="11783" width="17.140625" style="68" customWidth="1"/>
    <col min="11784" max="11785" width="14" style="68" customWidth="1"/>
    <col min="11786" max="12032" width="9.140625" style="68"/>
    <col min="12033" max="12033" width="26.140625" style="68" customWidth="1"/>
    <col min="12034" max="12034" width="6.85546875" style="68" customWidth="1"/>
    <col min="12035" max="12035" width="5.85546875" style="68" customWidth="1"/>
    <col min="12036" max="12036" width="6.42578125" style="68" customWidth="1"/>
    <col min="12037" max="12037" width="13.85546875" style="68" customWidth="1"/>
    <col min="12038" max="12038" width="6.28515625" style="68" customWidth="1"/>
    <col min="12039" max="12039" width="17.140625" style="68" customWidth="1"/>
    <col min="12040" max="12041" width="14" style="68" customWidth="1"/>
    <col min="12042" max="12288" width="9.140625" style="68"/>
    <col min="12289" max="12289" width="26.140625" style="68" customWidth="1"/>
    <col min="12290" max="12290" width="6.85546875" style="68" customWidth="1"/>
    <col min="12291" max="12291" width="5.85546875" style="68" customWidth="1"/>
    <col min="12292" max="12292" width="6.42578125" style="68" customWidth="1"/>
    <col min="12293" max="12293" width="13.85546875" style="68" customWidth="1"/>
    <col min="12294" max="12294" width="6.28515625" style="68" customWidth="1"/>
    <col min="12295" max="12295" width="17.140625" style="68" customWidth="1"/>
    <col min="12296" max="12297" width="14" style="68" customWidth="1"/>
    <col min="12298" max="12544" width="9.140625" style="68"/>
    <col min="12545" max="12545" width="26.140625" style="68" customWidth="1"/>
    <col min="12546" max="12546" width="6.85546875" style="68" customWidth="1"/>
    <col min="12547" max="12547" width="5.85546875" style="68" customWidth="1"/>
    <col min="12548" max="12548" width="6.42578125" style="68" customWidth="1"/>
    <col min="12549" max="12549" width="13.85546875" style="68" customWidth="1"/>
    <col min="12550" max="12550" width="6.28515625" style="68" customWidth="1"/>
    <col min="12551" max="12551" width="17.140625" style="68" customWidth="1"/>
    <col min="12552" max="12553" width="14" style="68" customWidth="1"/>
    <col min="12554" max="12800" width="9.140625" style="68"/>
    <col min="12801" max="12801" width="26.140625" style="68" customWidth="1"/>
    <col min="12802" max="12802" width="6.85546875" style="68" customWidth="1"/>
    <col min="12803" max="12803" width="5.85546875" style="68" customWidth="1"/>
    <col min="12804" max="12804" width="6.42578125" style="68" customWidth="1"/>
    <col min="12805" max="12805" width="13.85546875" style="68" customWidth="1"/>
    <col min="12806" max="12806" width="6.28515625" style="68" customWidth="1"/>
    <col min="12807" max="12807" width="17.140625" style="68" customWidth="1"/>
    <col min="12808" max="12809" width="14" style="68" customWidth="1"/>
    <col min="12810" max="13056" width="9.140625" style="68"/>
    <col min="13057" max="13057" width="26.140625" style="68" customWidth="1"/>
    <col min="13058" max="13058" width="6.85546875" style="68" customWidth="1"/>
    <col min="13059" max="13059" width="5.85546875" style="68" customWidth="1"/>
    <col min="13060" max="13060" width="6.42578125" style="68" customWidth="1"/>
    <col min="13061" max="13061" width="13.85546875" style="68" customWidth="1"/>
    <col min="13062" max="13062" width="6.28515625" style="68" customWidth="1"/>
    <col min="13063" max="13063" width="17.140625" style="68" customWidth="1"/>
    <col min="13064" max="13065" width="14" style="68" customWidth="1"/>
    <col min="13066" max="13312" width="9.140625" style="68"/>
    <col min="13313" max="13313" width="26.140625" style="68" customWidth="1"/>
    <col min="13314" max="13314" width="6.85546875" style="68" customWidth="1"/>
    <col min="13315" max="13315" width="5.85546875" style="68" customWidth="1"/>
    <col min="13316" max="13316" width="6.42578125" style="68" customWidth="1"/>
    <col min="13317" max="13317" width="13.85546875" style="68" customWidth="1"/>
    <col min="13318" max="13318" width="6.28515625" style="68" customWidth="1"/>
    <col min="13319" max="13319" width="17.140625" style="68" customWidth="1"/>
    <col min="13320" max="13321" width="14" style="68" customWidth="1"/>
    <col min="13322" max="13568" width="9.140625" style="68"/>
    <col min="13569" max="13569" width="26.140625" style="68" customWidth="1"/>
    <col min="13570" max="13570" width="6.85546875" style="68" customWidth="1"/>
    <col min="13571" max="13571" width="5.85546875" style="68" customWidth="1"/>
    <col min="13572" max="13572" width="6.42578125" style="68" customWidth="1"/>
    <col min="13573" max="13573" width="13.85546875" style="68" customWidth="1"/>
    <col min="13574" max="13574" width="6.28515625" style="68" customWidth="1"/>
    <col min="13575" max="13575" width="17.140625" style="68" customWidth="1"/>
    <col min="13576" max="13577" width="14" style="68" customWidth="1"/>
    <col min="13578" max="13824" width="9.140625" style="68"/>
    <col min="13825" max="13825" width="26.140625" style="68" customWidth="1"/>
    <col min="13826" max="13826" width="6.85546875" style="68" customWidth="1"/>
    <col min="13827" max="13827" width="5.85546875" style="68" customWidth="1"/>
    <col min="13828" max="13828" width="6.42578125" style="68" customWidth="1"/>
    <col min="13829" max="13829" width="13.85546875" style="68" customWidth="1"/>
    <col min="13830" max="13830" width="6.28515625" style="68" customWidth="1"/>
    <col min="13831" max="13831" width="17.140625" style="68" customWidth="1"/>
    <col min="13832" max="13833" width="14" style="68" customWidth="1"/>
    <col min="13834" max="14080" width="9.140625" style="68"/>
    <col min="14081" max="14081" width="26.140625" style="68" customWidth="1"/>
    <col min="14082" max="14082" width="6.85546875" style="68" customWidth="1"/>
    <col min="14083" max="14083" width="5.85546875" style="68" customWidth="1"/>
    <col min="14084" max="14084" width="6.42578125" style="68" customWidth="1"/>
    <col min="14085" max="14085" width="13.85546875" style="68" customWidth="1"/>
    <col min="14086" max="14086" width="6.28515625" style="68" customWidth="1"/>
    <col min="14087" max="14087" width="17.140625" style="68" customWidth="1"/>
    <col min="14088" max="14089" width="14" style="68" customWidth="1"/>
    <col min="14090" max="14336" width="9.140625" style="68"/>
    <col min="14337" max="14337" width="26.140625" style="68" customWidth="1"/>
    <col min="14338" max="14338" width="6.85546875" style="68" customWidth="1"/>
    <col min="14339" max="14339" width="5.85546875" style="68" customWidth="1"/>
    <col min="14340" max="14340" width="6.42578125" style="68" customWidth="1"/>
    <col min="14341" max="14341" width="13.85546875" style="68" customWidth="1"/>
    <col min="14342" max="14342" width="6.28515625" style="68" customWidth="1"/>
    <col min="14343" max="14343" width="17.140625" style="68" customWidth="1"/>
    <col min="14344" max="14345" width="14" style="68" customWidth="1"/>
    <col min="14346" max="14592" width="9.140625" style="68"/>
    <col min="14593" max="14593" width="26.140625" style="68" customWidth="1"/>
    <col min="14594" max="14594" width="6.85546875" style="68" customWidth="1"/>
    <col min="14595" max="14595" width="5.85546875" style="68" customWidth="1"/>
    <col min="14596" max="14596" width="6.42578125" style="68" customWidth="1"/>
    <col min="14597" max="14597" width="13.85546875" style="68" customWidth="1"/>
    <col min="14598" max="14598" width="6.28515625" style="68" customWidth="1"/>
    <col min="14599" max="14599" width="17.140625" style="68" customWidth="1"/>
    <col min="14600" max="14601" width="14" style="68" customWidth="1"/>
    <col min="14602" max="14848" width="9.140625" style="68"/>
    <col min="14849" max="14849" width="26.140625" style="68" customWidth="1"/>
    <col min="14850" max="14850" width="6.85546875" style="68" customWidth="1"/>
    <col min="14851" max="14851" width="5.85546875" style="68" customWidth="1"/>
    <col min="14852" max="14852" width="6.42578125" style="68" customWidth="1"/>
    <col min="14853" max="14853" width="13.85546875" style="68" customWidth="1"/>
    <col min="14854" max="14854" width="6.28515625" style="68" customWidth="1"/>
    <col min="14855" max="14855" width="17.140625" style="68" customWidth="1"/>
    <col min="14856" max="14857" width="14" style="68" customWidth="1"/>
    <col min="14858" max="15104" width="9.140625" style="68"/>
    <col min="15105" max="15105" width="26.140625" style="68" customWidth="1"/>
    <col min="15106" max="15106" width="6.85546875" style="68" customWidth="1"/>
    <col min="15107" max="15107" width="5.85546875" style="68" customWidth="1"/>
    <col min="15108" max="15108" width="6.42578125" style="68" customWidth="1"/>
    <col min="15109" max="15109" width="13.85546875" style="68" customWidth="1"/>
    <col min="15110" max="15110" width="6.28515625" style="68" customWidth="1"/>
    <col min="15111" max="15111" width="17.140625" style="68" customWidth="1"/>
    <col min="15112" max="15113" width="14" style="68" customWidth="1"/>
    <col min="15114" max="15360" width="9.140625" style="68"/>
    <col min="15361" max="15361" width="26.140625" style="68" customWidth="1"/>
    <col min="15362" max="15362" width="6.85546875" style="68" customWidth="1"/>
    <col min="15363" max="15363" width="5.85546875" style="68" customWidth="1"/>
    <col min="15364" max="15364" width="6.42578125" style="68" customWidth="1"/>
    <col min="15365" max="15365" width="13.85546875" style="68" customWidth="1"/>
    <col min="15366" max="15366" width="6.28515625" style="68" customWidth="1"/>
    <col min="15367" max="15367" width="17.140625" style="68" customWidth="1"/>
    <col min="15368" max="15369" width="14" style="68" customWidth="1"/>
    <col min="15370" max="15616" width="9.140625" style="68"/>
    <col min="15617" max="15617" width="26.140625" style="68" customWidth="1"/>
    <col min="15618" max="15618" width="6.85546875" style="68" customWidth="1"/>
    <col min="15619" max="15619" width="5.85546875" style="68" customWidth="1"/>
    <col min="15620" max="15620" width="6.42578125" style="68" customWidth="1"/>
    <col min="15621" max="15621" width="13.85546875" style="68" customWidth="1"/>
    <col min="15622" max="15622" width="6.28515625" style="68" customWidth="1"/>
    <col min="15623" max="15623" width="17.140625" style="68" customWidth="1"/>
    <col min="15624" max="15625" width="14" style="68" customWidth="1"/>
    <col min="15626" max="15872" width="9.140625" style="68"/>
    <col min="15873" max="15873" width="26.140625" style="68" customWidth="1"/>
    <col min="15874" max="15874" width="6.85546875" style="68" customWidth="1"/>
    <col min="15875" max="15875" width="5.85546875" style="68" customWidth="1"/>
    <col min="15876" max="15876" width="6.42578125" style="68" customWidth="1"/>
    <col min="15877" max="15877" width="13.85546875" style="68" customWidth="1"/>
    <col min="15878" max="15878" width="6.28515625" style="68" customWidth="1"/>
    <col min="15879" max="15879" width="17.140625" style="68" customWidth="1"/>
    <col min="15880" max="15881" width="14" style="68" customWidth="1"/>
    <col min="15882" max="16128" width="9.140625" style="68"/>
    <col min="16129" max="16129" width="26.140625" style="68" customWidth="1"/>
    <col min="16130" max="16130" width="6.85546875" style="68" customWidth="1"/>
    <col min="16131" max="16131" width="5.85546875" style="68" customWidth="1"/>
    <col min="16132" max="16132" width="6.42578125" style="68" customWidth="1"/>
    <col min="16133" max="16133" width="13.85546875" style="68" customWidth="1"/>
    <col min="16134" max="16134" width="6.28515625" style="68" customWidth="1"/>
    <col min="16135" max="16135" width="17.140625" style="68" customWidth="1"/>
    <col min="16136" max="16137" width="14" style="68" customWidth="1"/>
    <col min="16138" max="16384" width="9.140625" style="68"/>
  </cols>
  <sheetData>
    <row r="1" spans="1:9" ht="15.75">
      <c r="A1" s="66"/>
      <c r="B1" s="66"/>
      <c r="C1" s="66"/>
      <c r="D1" s="66"/>
      <c r="E1" s="66"/>
      <c r="F1" s="66"/>
      <c r="G1" s="66"/>
      <c r="H1" s="66"/>
      <c r="I1" s="67" t="s">
        <v>278</v>
      </c>
    </row>
    <row r="2" spans="1:9" ht="113.25" customHeight="1">
      <c r="A2" s="66"/>
      <c r="B2" s="66"/>
      <c r="C2" s="66"/>
      <c r="D2" s="66"/>
      <c r="E2" s="66"/>
      <c r="F2" s="66"/>
      <c r="G2" s="350" t="s">
        <v>434</v>
      </c>
      <c r="H2" s="350"/>
      <c r="I2" s="350"/>
    </row>
    <row r="3" spans="1:9" ht="57" customHeight="1">
      <c r="A3" s="351" t="s">
        <v>331</v>
      </c>
      <c r="B3" s="351"/>
      <c r="C3" s="351"/>
      <c r="D3" s="351"/>
      <c r="E3" s="351"/>
      <c r="F3" s="351"/>
      <c r="G3" s="351"/>
      <c r="H3" s="351"/>
      <c r="I3" s="351"/>
    </row>
    <row r="4" spans="1:9" ht="15.75">
      <c r="A4" s="66"/>
      <c r="B4" s="66"/>
      <c r="C4" s="66"/>
      <c r="D4" s="66"/>
      <c r="E4" s="66"/>
      <c r="F4" s="66"/>
      <c r="G4" s="66"/>
      <c r="H4" s="66"/>
      <c r="I4" s="66"/>
    </row>
    <row r="5" spans="1:9" ht="15.75">
      <c r="A5" s="66"/>
      <c r="B5" s="66"/>
      <c r="C5" s="66"/>
      <c r="D5" s="66"/>
      <c r="E5" s="66"/>
      <c r="F5" s="66"/>
      <c r="G5" s="66"/>
      <c r="H5" s="66"/>
      <c r="I5" s="66"/>
    </row>
    <row r="6" spans="1:9" ht="12.75" customHeight="1">
      <c r="A6" s="352" t="s">
        <v>30</v>
      </c>
      <c r="B6" s="354" t="s">
        <v>31</v>
      </c>
      <c r="C6" s="355"/>
      <c r="D6" s="355"/>
      <c r="E6" s="355"/>
      <c r="F6" s="356"/>
      <c r="G6" s="357" t="s">
        <v>32</v>
      </c>
      <c r="H6" s="358"/>
      <c r="I6" s="359"/>
    </row>
    <row r="7" spans="1:9" ht="15.75">
      <c r="A7" s="353"/>
      <c r="B7" s="69" t="s">
        <v>25</v>
      </c>
      <c r="C7" s="69" t="s">
        <v>18</v>
      </c>
      <c r="D7" s="69" t="s">
        <v>19</v>
      </c>
      <c r="E7" s="69" t="s">
        <v>33</v>
      </c>
      <c r="F7" s="69" t="s">
        <v>16</v>
      </c>
      <c r="G7" s="70" t="s">
        <v>130</v>
      </c>
      <c r="H7" s="70" t="s">
        <v>285</v>
      </c>
      <c r="I7" s="70" t="s">
        <v>290</v>
      </c>
    </row>
    <row r="8" spans="1:9" ht="33" customHeight="1">
      <c r="A8" s="71" t="s">
        <v>195</v>
      </c>
      <c r="B8" s="69">
        <v>822</v>
      </c>
      <c r="C8" s="69">
        <v>10</v>
      </c>
      <c r="D8" s="72" t="s">
        <v>196</v>
      </c>
      <c r="E8" s="69" t="s">
        <v>197</v>
      </c>
      <c r="F8" s="72" t="s">
        <v>271</v>
      </c>
      <c r="G8" s="194">
        <v>488100</v>
      </c>
      <c r="H8" s="194">
        <v>488100</v>
      </c>
      <c r="I8" s="194">
        <v>488100</v>
      </c>
    </row>
    <row r="9" spans="1:9" ht="15.75">
      <c r="A9" s="71"/>
      <c r="B9" s="69"/>
      <c r="C9" s="69"/>
      <c r="D9" s="72"/>
      <c r="E9" s="69"/>
      <c r="F9" s="72"/>
      <c r="G9" s="73"/>
      <c r="H9" s="74"/>
      <c r="I9" s="74"/>
    </row>
    <row r="10" spans="1:9" ht="15.75">
      <c r="A10" s="69" t="s">
        <v>34</v>
      </c>
      <c r="B10" s="69"/>
      <c r="C10" s="69"/>
      <c r="D10" s="69"/>
      <c r="E10" s="69"/>
      <c r="F10" s="69"/>
      <c r="G10" s="74">
        <f>G8+G9</f>
        <v>488100</v>
      </c>
      <c r="H10" s="73">
        <f>SUM(H8:H9)</f>
        <v>488100</v>
      </c>
      <c r="I10" s="74">
        <f>SUM(I8:I9)</f>
        <v>488100</v>
      </c>
    </row>
  </sheetData>
  <mergeCells count="5">
    <mergeCell ref="G2:I2"/>
    <mergeCell ref="A3:I3"/>
    <mergeCell ref="A6:A7"/>
    <mergeCell ref="B6:F6"/>
    <mergeCell ref="G6:I6"/>
  </mergeCells>
  <pageMargins left="0.74803149606299213" right="0.15748031496062992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view="pageBreakPreview" zoomScale="115" zoomScaleNormal="90" zoomScaleSheetLayoutView="115" workbookViewId="0">
      <selection activeCell="C2" sqref="C2:E2"/>
    </sheetView>
  </sheetViews>
  <sheetFormatPr defaultRowHeight="12.75"/>
  <cols>
    <col min="1" max="1" width="4.42578125" style="80" customWidth="1"/>
    <col min="2" max="2" width="71.85546875" style="80" customWidth="1"/>
    <col min="3" max="3" width="16.5703125" style="80" customWidth="1"/>
    <col min="4" max="4" width="15" style="80" customWidth="1"/>
    <col min="5" max="5" width="15.28515625" style="80" customWidth="1"/>
    <col min="6" max="16384" width="9.140625" style="80"/>
  </cols>
  <sheetData>
    <row r="1" spans="1:5" ht="15.75">
      <c r="A1" s="75"/>
      <c r="B1" s="76"/>
      <c r="C1" s="77"/>
      <c r="D1" s="78"/>
      <c r="E1" s="79" t="s">
        <v>279</v>
      </c>
    </row>
    <row r="2" spans="1:5" ht="105.75" customHeight="1">
      <c r="A2" s="75"/>
      <c r="B2" s="77"/>
      <c r="C2" s="360" t="s">
        <v>434</v>
      </c>
      <c r="D2" s="360"/>
      <c r="E2" s="360"/>
    </row>
    <row r="3" spans="1:5" ht="20.25" customHeight="1">
      <c r="A3" s="75"/>
      <c r="B3" s="77"/>
      <c r="C3" s="81"/>
      <c r="D3" s="81"/>
      <c r="E3" s="81"/>
    </row>
    <row r="4" spans="1:5" ht="44.25" customHeight="1">
      <c r="A4" s="361" t="s">
        <v>332</v>
      </c>
      <c r="B4" s="361"/>
      <c r="C4" s="361"/>
      <c r="D4" s="361"/>
      <c r="E4" s="361"/>
    </row>
    <row r="5" spans="1:5" ht="27.75" customHeight="1">
      <c r="A5" s="362"/>
      <c r="B5" s="362"/>
      <c r="C5" s="362"/>
      <c r="D5" s="362"/>
      <c r="E5" s="362"/>
    </row>
    <row r="6" spans="1:5" ht="21.75" customHeight="1">
      <c r="A6" s="363"/>
      <c r="B6" s="363"/>
      <c r="C6" s="78"/>
      <c r="D6" s="78"/>
      <c r="E6" s="79" t="s">
        <v>36</v>
      </c>
    </row>
    <row r="7" spans="1:5" ht="55.5" customHeight="1">
      <c r="A7" s="82" t="s">
        <v>37</v>
      </c>
      <c r="B7" s="83" t="s">
        <v>38</v>
      </c>
      <c r="C7" s="84" t="s">
        <v>273</v>
      </c>
      <c r="D7" s="84" t="s">
        <v>286</v>
      </c>
      <c r="E7" s="84" t="s">
        <v>293</v>
      </c>
    </row>
    <row r="8" spans="1:5" ht="13.7" customHeight="1">
      <c r="A8" s="85">
        <v>1</v>
      </c>
      <c r="B8" s="86" t="s">
        <v>39</v>
      </c>
      <c r="C8" s="145">
        <v>3</v>
      </c>
      <c r="D8" s="145">
        <v>4</v>
      </c>
      <c r="E8" s="145">
        <v>5</v>
      </c>
    </row>
    <row r="9" spans="1:5" ht="63" hidden="1">
      <c r="A9" s="87">
        <v>1</v>
      </c>
      <c r="B9" s="88" t="s">
        <v>40</v>
      </c>
      <c r="C9" s="89"/>
      <c r="D9" s="89"/>
      <c r="E9" s="89"/>
    </row>
    <row r="10" spans="1:5" ht="30">
      <c r="A10" s="90">
        <v>1</v>
      </c>
      <c r="B10" s="181" t="s">
        <v>210</v>
      </c>
      <c r="C10" s="195">
        <v>6672</v>
      </c>
      <c r="D10" s="91">
        <v>0</v>
      </c>
      <c r="E10" s="91">
        <v>0</v>
      </c>
    </row>
    <row r="11" spans="1:5" ht="30">
      <c r="A11" s="90">
        <v>2</v>
      </c>
      <c r="B11" s="181" t="s">
        <v>272</v>
      </c>
      <c r="C11" s="193">
        <v>26400</v>
      </c>
      <c r="D11" s="91">
        <v>0</v>
      </c>
      <c r="E11" s="91">
        <v>0</v>
      </c>
    </row>
    <row r="12" spans="1:5" ht="30">
      <c r="A12" s="90">
        <v>3</v>
      </c>
      <c r="B12" s="181" t="s">
        <v>253</v>
      </c>
      <c r="C12" s="193">
        <v>90000</v>
      </c>
      <c r="D12" s="91">
        <v>0</v>
      </c>
      <c r="E12" s="91">
        <v>0</v>
      </c>
    </row>
    <row r="13" spans="1:5" ht="75">
      <c r="A13" s="90">
        <v>4</v>
      </c>
      <c r="B13" s="181" t="s">
        <v>261</v>
      </c>
      <c r="C13" s="193">
        <v>42440</v>
      </c>
      <c r="D13" s="203">
        <v>0</v>
      </c>
      <c r="E13" s="203">
        <v>0</v>
      </c>
    </row>
    <row r="14" spans="1:5" ht="30">
      <c r="A14" s="90">
        <v>5</v>
      </c>
      <c r="B14" s="181" t="s">
        <v>295</v>
      </c>
      <c r="C14" s="244">
        <v>122990</v>
      </c>
      <c r="D14" s="91">
        <v>0</v>
      </c>
      <c r="E14" s="91">
        <v>0</v>
      </c>
    </row>
    <row r="15" spans="1:5" ht="15.75">
      <c r="A15" s="90"/>
      <c r="B15" s="92"/>
      <c r="C15" s="202"/>
      <c r="D15" s="91"/>
      <c r="E15" s="91"/>
    </row>
    <row r="16" spans="1:5" ht="15.75">
      <c r="A16" s="89"/>
      <c r="B16" s="89" t="s">
        <v>34</v>
      </c>
      <c r="C16" s="93">
        <f>SUM(C10:C15)</f>
        <v>288502</v>
      </c>
      <c r="D16" s="93">
        <f>SUM(D11:D15)</f>
        <v>0</v>
      </c>
      <c r="E16" s="93">
        <f>SUM(E11:E15)</f>
        <v>0</v>
      </c>
    </row>
    <row r="20" spans="2:5" ht="63.75" hidden="1">
      <c r="B20" s="94" t="s">
        <v>41</v>
      </c>
      <c r="C20" s="95"/>
      <c r="D20" s="95"/>
      <c r="E20" s="95"/>
    </row>
    <row r="21" spans="2:5" ht="15.75" hidden="1">
      <c r="B21" s="96" t="s">
        <v>42</v>
      </c>
      <c r="C21" s="97">
        <v>70000</v>
      </c>
      <c r="D21" s="98">
        <v>0</v>
      </c>
      <c r="E21" s="98">
        <v>0</v>
      </c>
    </row>
    <row r="22" spans="2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8</vt:i4>
      </vt:variant>
    </vt:vector>
  </HeadingPairs>
  <TitlesOfParts>
    <vt:vector size="22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 пупб.</vt:lpstr>
      <vt:lpstr>п.6.ИМБТ </vt:lpstr>
      <vt:lpstr>п.7. ИФДБ</vt:lpstr>
      <vt:lpstr>п.8.Прог.мун.заимст.</vt:lpstr>
      <vt:lpstr>П.9.Программа гарантий</vt:lpstr>
      <vt:lpstr>п.10.МП</vt:lpstr>
      <vt:lpstr>доходы</vt:lpstr>
      <vt:lpstr>'гл.адм п.1 т.2'!Область_печати</vt:lpstr>
      <vt:lpstr>гл.адм.ист.фин.деф.!Область_печати</vt:lpstr>
      <vt:lpstr>'п.2 рас.бюд.асс.'!Область_печати</vt:lpstr>
      <vt:lpstr>'п.3 рас.бюд.ассиг по цел.'!Область_печати</vt:lpstr>
      <vt:lpstr>'П.4 ведомств.'!Область_печати</vt:lpstr>
      <vt:lpstr>'п.5 пупб.'!Область_печати</vt:lpstr>
      <vt:lpstr>'п.6.ИМБТ '!Область_печати</vt:lpstr>
      <vt:lpstr>п.8.Прог.мун.заимст.!Область_печати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2023-12-29T06:41:08Z</dcterms:modified>
</cp:coreProperties>
</file>